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4000" windowHeight="9075" tabRatio="762" activeTab="5"/>
  </bookViews>
  <sheets>
    <sheet name="MATRIZ DE CALIFICACION" sheetId="1" r:id="rId1"/>
    <sheet name="IDENTIFICACION DEL RIESGO" sheetId="2" r:id="rId2"/>
    <sheet name="ANALISIS DEL RIESGO" sheetId="3" r:id="rId3"/>
    <sheet name="Hoja3" sheetId="4" state="hidden" r:id="rId4"/>
    <sheet name="MAPA DE RIESGOS" sheetId="5" r:id="rId5"/>
    <sheet name="PLAN DE RIESGOS" sheetId="6" r:id="rId6"/>
    <sheet name="Hoja2" sheetId="7" state="hidden" r:id="rId7"/>
    <sheet name="Hoja1" sheetId="8" state="hidden" r:id="rId8"/>
  </sheets>
  <externalReferences>
    <externalReference r:id="rId11"/>
    <externalReference r:id="rId12"/>
  </externalReferences>
  <definedNames>
    <definedName name="Z_287FE716_0FB8_4650_ABAF_A60D0DABFB83_.wvu.FilterData" localSheetId="5" hidden="1">'PLAN DE RIESGOS'!$A$7:$V$50</definedName>
    <definedName name="Z_2ADA9B42_7E63_4FBF_BB74_2356C182598B_.wvu.FilterData" localSheetId="5" hidden="1">'PLAN DE RIESGOS'!$A$7:$V$50</definedName>
    <definedName name="Z_7F4E59C1_F56E_4AC9_A342_EB4683C48EAC_.wvu.FilterData" localSheetId="5" hidden="1">'PLAN DE RIESGOS'!$A$7:$V$50</definedName>
    <definedName name="Z_978483BC_D409_474F_A945_365507990453_.wvu.FilterData" localSheetId="5" hidden="1">'PLAN DE RIESGOS'!$A$7:$V$50</definedName>
    <definedName name="Z_AA0AED99_B4F4_4F82_B0CA_F3B33A149D14_.wvu.FilterData" localSheetId="5" hidden="1">'PLAN DE RIESGOS'!$A$7:$V$50</definedName>
    <definedName name="Z_B8197E9B_374A_40CA_BCB1_E5DADF289B8D_.wvu.FilterData" localSheetId="5" hidden="1">'PLAN DE RIESGOS'!$A$7:$V$50</definedName>
    <definedName name="Z_CB169CDE_3FA6_4436_B63C_9DE71E9E3051_.wvu.FilterData" localSheetId="5" hidden="1">'PLAN DE RIESGOS'!$A$7:$V$50</definedName>
    <definedName name="Z_D87BDF36_AB57_4A56_9F10_95B1FB3495CB_.wvu.FilterData" localSheetId="5" hidden="1">'PLAN DE RIESGOS'!$A$7:$V$50</definedName>
    <definedName name="Z_E2F483C2_C1C0_489F_9AF6_CED6E77FAD93_.wvu.FilterData" localSheetId="5" hidden="1">'PLAN DE RIESGOS'!$A$7:$V$50</definedName>
    <definedName name="Z_E594A590_409F_49B4_A9C2_8C56106A0C05_.wvu.FilterData" localSheetId="5" hidden="1">'PLAN DE RIESGOS'!$A$7:$V$50</definedName>
  </definedNames>
  <calcPr fullCalcOnLoad="1"/>
</workbook>
</file>

<file path=xl/comments3.xml><?xml version="1.0" encoding="utf-8"?>
<comments xmlns="http://schemas.openxmlformats.org/spreadsheetml/2006/main">
  <authors>
    <author>aidas</author>
  </authors>
  <commentList>
    <comment ref="G6" authorId="0">
      <text>
        <r>
          <rPr>
            <b/>
            <sz val="9"/>
            <rFont val="Tahoma"/>
            <family val="2"/>
          </rPr>
          <t>aidas:</t>
        </r>
        <r>
          <rPr>
            <sz val="9"/>
            <rFont val="Tahoma"/>
            <family val="2"/>
          </rPr>
          <t xml:space="preserve">
El impacto puede ser legal, operativo, confidencialidad de la inforamación o de imagen.</t>
        </r>
      </text>
    </comment>
  </commentList>
</comments>
</file>

<file path=xl/comments6.xml><?xml version="1.0" encoding="utf-8"?>
<comments xmlns="http://schemas.openxmlformats.org/spreadsheetml/2006/main">
  <authors>
    <author>camilocs</author>
    <author>carlosh</author>
  </authors>
  <commentList>
    <comment ref="Q46" authorId="0">
      <text>
        <r>
          <rPr>
            <b/>
            <sz val="9"/>
            <rFont val="Tahoma"/>
            <family val="2"/>
          </rPr>
          <t>camilocs:</t>
        </r>
        <r>
          <rPr>
            <sz val="9"/>
            <rFont val="Tahoma"/>
            <family val="2"/>
          </rPr>
          <t xml:space="preserve">
Estas acciones dependen de disponibilidad presupuestal</t>
        </r>
      </text>
    </comment>
    <comment ref="Q47" authorId="0">
      <text>
        <r>
          <rPr>
            <b/>
            <sz val="9"/>
            <rFont val="Tahoma"/>
            <family val="2"/>
          </rPr>
          <t>camilocs:</t>
        </r>
        <r>
          <rPr>
            <sz val="9"/>
            <rFont val="Tahoma"/>
            <family val="2"/>
          </rPr>
          <t xml:space="preserve">
Jusitificar el por qué no se ha iniciado esta actividad</t>
        </r>
      </text>
    </comment>
    <comment ref="Q49" authorId="1">
      <text>
        <r>
          <rPr>
            <b/>
            <sz val="9"/>
            <rFont val="Tahoma"/>
            <family val="2"/>
          </rPr>
          <t>carlosh:</t>
        </r>
        <r>
          <rPr>
            <sz val="9"/>
            <rFont val="Tahoma"/>
            <family val="2"/>
          </rPr>
          <t xml:space="preserve">
revisar redaccion</t>
        </r>
      </text>
    </comment>
  </commentList>
</comments>
</file>

<file path=xl/sharedStrings.xml><?xml version="1.0" encoding="utf-8"?>
<sst xmlns="http://schemas.openxmlformats.org/spreadsheetml/2006/main" count="1019" uniqueCount="566">
  <si>
    <t>SISTEMA INTEGRAL DE GESTIÓN (MECI - CALIDAD)</t>
  </si>
  <si>
    <t>MATRIZ DE CALIFICACIÓN, EVALUACIÓN Y RESPUESTA  A LOS RIESGOS</t>
  </si>
  <si>
    <t>ADMINISTRACIÓN DEL SISTEMA INTEGRAL DE  GESTIÓN (MECI – CALIDAD)</t>
  </si>
  <si>
    <t>VERSIÓN: 2.0</t>
  </si>
  <si>
    <t>CODIGO: PEMYMOPSFO11</t>
  </si>
  <si>
    <t xml:space="preserve">FECHA DE ACTUALIZACION: </t>
  </si>
  <si>
    <t>PAGINA 1 DE 1</t>
  </si>
  <si>
    <t>PROBABILIDAD</t>
  </si>
  <si>
    <t>IMPACTO</t>
  </si>
  <si>
    <t>INSIGNIFICANTE
(1)</t>
  </si>
  <si>
    <t>MENOR
(2)</t>
  </si>
  <si>
    <t>MODERADO
(3)</t>
  </si>
  <si>
    <t>MAYOR 
(4)</t>
  </si>
  <si>
    <t>CATASTROFICO
(5)</t>
  </si>
  <si>
    <t>RARO (1)</t>
  </si>
  <si>
    <t>B</t>
  </si>
  <si>
    <t>M</t>
  </si>
  <si>
    <t>A</t>
  </si>
  <si>
    <t>IMPROBABLE (2)</t>
  </si>
  <si>
    <t>E</t>
  </si>
  <si>
    <t>POSIBLE (3)</t>
  </si>
  <si>
    <t>PROBABLE (4)</t>
  </si>
  <si>
    <t>CASI SEGURO (5)</t>
  </si>
  <si>
    <t>IDENTIFICACIÓN DEL RIESGO</t>
  </si>
  <si>
    <t>CODIGO: PEMYMOPSFO09</t>
  </si>
  <si>
    <t xml:space="preserve">FECHA DE ACTUALIZACIÓN: </t>
  </si>
  <si>
    <t>PROCESO</t>
  </si>
  <si>
    <t>OBJETIVO DEL PROCESO</t>
  </si>
  <si>
    <t>RIESGO</t>
  </si>
  <si>
    <t>DESCRIPCION DEL RIESGO</t>
  </si>
  <si>
    <t>CAUSAS</t>
  </si>
  <si>
    <t>CONSECUENCIAS</t>
  </si>
  <si>
    <t>FORMATO ANALISIS DE RIESGOS</t>
  </si>
  <si>
    <t>CODIGO: PEMYMOPSFO10</t>
  </si>
  <si>
    <t>RIESGOS ASOCIADO AL PROCESO</t>
  </si>
  <si>
    <t>CALIFICACIÓN</t>
  </si>
  <si>
    <t>TIPO DE IMPACTO</t>
  </si>
  <si>
    <t>EVALUACION</t>
  </si>
  <si>
    <t>MEDIDAS DE RESPUESTA</t>
  </si>
  <si>
    <t>MAPA DE RIESGOS</t>
  </si>
  <si>
    <t>CODIGO: PEMYMGCIFO12</t>
  </si>
  <si>
    <t>FECHA DE ACTUALIZACIÓN:</t>
  </si>
  <si>
    <t>EVALUACIÓN DEL RIESGO</t>
  </si>
  <si>
    <t>CONTROLES</t>
  </si>
  <si>
    <t>NUEVA CALIFICACIÓN</t>
  </si>
  <si>
    <t>NUEVA EVALUACION</t>
  </si>
  <si>
    <t>OPCIONES MANEJO</t>
  </si>
  <si>
    <t>ADMINISTRACIÓN DEL SISTEMA INTEGRAL DE GESTIÓN MECI-CALIDAD</t>
  </si>
  <si>
    <t>PLAN DE MANEJO DE RIESGOS</t>
  </si>
  <si>
    <t>VERSION:3.0</t>
  </si>
  <si>
    <t>CODIGO: PEMYMGCIFO13</t>
  </si>
  <si>
    <t>CÓDIGO DEL HALLAZGO</t>
  </si>
  <si>
    <t>FECHA DE DETECCIÓN</t>
  </si>
  <si>
    <t>FECHA DE DOCUMENTACIÓN</t>
  </si>
  <si>
    <t>ACCIONES</t>
  </si>
  <si>
    <t>FECHA INICIO</t>
  </si>
  <si>
    <t>FECHA FIN</t>
  </si>
  <si>
    <t>ESTADO DE LA ACCIÓN</t>
  </si>
  <si>
    <t>RESPONSABLE</t>
  </si>
  <si>
    <t>INDICADOR</t>
  </si>
  <si>
    <t>RESULTADO DEL NUMERADOR</t>
  </si>
  <si>
    <t>RESULTADO DEL DENOMINADOR</t>
  </si>
  <si>
    <t>RESULTADO DEL INDICADOR</t>
  </si>
  <si>
    <t>DESCRIPCION DE LA VERIFICACIÓN</t>
  </si>
  <si>
    <t>ESTADO DE LA ACCION</t>
  </si>
  <si>
    <t>EFICACIA</t>
  </si>
  <si>
    <t>AUDITOR</t>
  </si>
  <si>
    <t>SI/ P/ T/ NA</t>
  </si>
  <si>
    <t>S/N</t>
  </si>
  <si>
    <t>ORIENTAR ESTRATÉGICAMENTE TODOS Y CADA UNO DE LOS PROCESOS, TENDIENTES AL CUMPLIMIENTO DE LA MISIÓN Y PROYECCIÓN DE LA VISIÓN MEDIANTE LA FORMULACIÓN Y EJECUCIÓN DE LOS PLANES Y PROGRAMAS DE LA ENTIDAD.</t>
  </si>
  <si>
    <t>DIRECCIONAMIENTO ESTRATÉGICO</t>
  </si>
  <si>
    <t>MANTENER Y SOPORTAR EL CORRECTO FUNCIONAMIENTO DE LOS SISTEMAS DE INFRAESTRUCTURA DE INFORMACIÓN DE LA ENTIDAD</t>
  </si>
  <si>
    <t>GESTION DE TIC`S</t>
  </si>
  <si>
    <t>MEDICION Y MEJORA</t>
  </si>
  <si>
    <t>ESTABLECER, MANTENER Y MEJORAR CONTINUAMENTE EL SISTEMA INTEGRAL DE GESTIÓN DEL  FPS EN PROCURA DE SATISFACER LAS NECESIDADES DE NUESTROS  USUARIOS,  GARANTIZANDO EL CUMPLIMIENTO DE LA MISIÓN, OBJETIVOS Y METAS INSTITUCIONALES Y EVALUAR SU DESEMPEÑO.</t>
  </si>
  <si>
    <t xml:space="preserve">DEBILIDADES EN LA MEDICION DEL PROCESO </t>
  </si>
  <si>
    <t>LOS INDICADORES ACTUALES NO SE ENFOCAN A LOS OBJETIVOS DE CALIDAD EN TÉRMINOS DE EFICIENCIA, EFICACIA Y EFECTIVIDAD.</t>
  </si>
  <si>
    <t>FALTA DE REVISIONES PERIODICAS DE LOS INDICADORES DEL PROCESO</t>
  </si>
  <si>
    <t>QUE LOS OBJETIVOS DE CALIDFAD DEL PROCESO NO SE MIDAN EN TÉRMINOS DE OPORTUNIDAD.</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</si>
  <si>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</si>
  <si>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GESTION DOCUMENTAL</t>
  </si>
  <si>
    <t>ATENCIÓN AL CIUDADANO</t>
  </si>
  <si>
    <t>ADMINISTRAR ADECUADAMENTE LOS RECURSOS A CARGO DE LA ENTIDAD, EJECUTAR DEL PRESUPUESTO Y PROVEER INFORMACIÓN ÚTIL PARA EL CONTROL Y LA TOMA DE DECISIONES.</t>
  </si>
  <si>
    <t>GESTION DE RECURSOS FINANCIEROS</t>
  </si>
  <si>
    <t>ADMINISTRAR, CUSTODIAR Y ASEGURAR DE MANERA EFICIENTE LOS BIENES PROPIEDAD DE LA ENTIDAD Y PRESTAR LOS SERVICIOS DE APOYO NECESARIOS PARA EL CUMPLIMIENTO DE LA MISIÓN INSTITUCIONAL</t>
  </si>
  <si>
    <t>GESTION DE BIENES TRANSFERIDOS</t>
  </si>
  <si>
    <t>ADMINISTRAR Y COMERCIALIZAR DE FORMA EFICIENTE LOS BIENES TRANSFERIDOS POR LOS EXTINTOS FERROCARRILES NACIONALES</t>
  </si>
  <si>
    <t>GESTION DE PRESTACIONES ECONOMICAS</t>
  </si>
  <si>
    <t>RECONOCER Y ORDENAR EL PAGO OPORTUNO DE LAS PRESTACIONES ECONÓMICAS A QUE TENGA DERECHO NUESTROS USUARIOS, CONFORME A LAS NORMAS LEGALES Y CONVENCIONALES Y PROCEDIMIENTOS ESTABLECIDOS</t>
  </si>
  <si>
    <t>Legal</t>
  </si>
  <si>
    <t>Operativo</t>
  </si>
  <si>
    <t>NUMERO DE GUIAS APROBADAS Y SOCIALIZADAS/NUMERO DE GUIAS A APROBAR Y SOCIALIZAR</t>
  </si>
  <si>
    <t>NUMERO DE PROCEDIMIENTOS ACTUALIZADOS Y SOCIALIZADOS/NUEMRO DE PROCEDIMIENTOS A ACTUALIZAR Y SOCIALIZAR.</t>
  </si>
  <si>
    <t>MEMORANDO ENVIADO</t>
  </si>
  <si>
    <t>CI01813-P</t>
  </si>
  <si>
    <t>CA05813-P</t>
  </si>
  <si>
    <t>Reducir el Riesgo, Evitar, Compartir o Transferir el Riesgo</t>
  </si>
  <si>
    <t>Asumir el Riesgo, Reducir el Riesgo</t>
  </si>
  <si>
    <t>NO SE EVIDENCIA TOMAS DE ACCIONES DE MEJORA FRENTE A LOS INFORMES DE MONITOREO DE EQUIPOS DE COMPUTO PRESENTADOS TRIMESTRALMENTE AL JEFE DE LA OFICINA ASESORA DE PLANEACIÓN Y SISTEMAS.</t>
  </si>
  <si>
    <t>NO SE DEJAN REGISTROS DE LAS ACCIONES INTERNAS QUE LA OFICINA TOMA CON LOS INFORMES QUE SE ENTREGAN AL JEFE DE LA OFICINA ASESORA DE PLANEACION Y SISTEMAS</t>
  </si>
  <si>
    <t>PERDIDA DE TIEMPO POR PARTE DE LOS FUNCIONARIOS AL INGRESAR A PÁGINAS NO AUTORIZADAS.</t>
  </si>
  <si>
    <t>CA03614-P</t>
  </si>
  <si>
    <t>GESTION DE SERVICIOS ADMINISTRATIVOS</t>
  </si>
  <si>
    <t>BRINDAR INFORMACIÓN ERRADA DE LA PLANEACIÓN ESTRATÉGICA A LOS FUNCIONARIOS DE LA ENTIDAD</t>
  </si>
  <si>
    <t xml:space="preserve">FALTA DE ACTUALIZACIÓN DE LA INFORMACIÓN </t>
  </si>
  <si>
    <t>INFORMACIÓN ERRADA A LOS FUNCIONARIOS DE LA ENTIDAD BASADA EN LA PLANEACIÓN ESTRATÉGICA.</t>
  </si>
  <si>
    <t>ACTUALIZAR Y SOCIALIZAR EL DOCUMENTO PLAN ESTRATÉGICO</t>
  </si>
  <si>
    <t>No. DE DOCUMENTOS ACTUALIZADOS/No. DE DOCUMENTOS ACTUALIZAR</t>
  </si>
  <si>
    <t>DESCONOCIMIENTO DE LA NO ALTERACIÓN DE LOS FORMATOS.</t>
  </si>
  <si>
    <t>UTILIZACIÓN DE FORMATOS FUERA DE LA NORMA TECNICA DE CALIDAD</t>
  </si>
  <si>
    <t>POSIBLE CONSTRUCCIÓN DE LA DOFA DE MANERA INADECUADA</t>
  </si>
  <si>
    <t>QUE SE INCUMPLA CON LAS POLITICAS DE SEGURIDAD DE LA ENTIDAD</t>
  </si>
  <si>
    <t>No. DE PROCEDIMIENTOS ACTUALIZADOS/No. DE PROCEDIMIENTOS A ACTUALIZAR</t>
  </si>
  <si>
    <t>CA07014-P</t>
  </si>
  <si>
    <t>CA07114-P</t>
  </si>
  <si>
    <t>JEFE OFICINA ASESORA DE PLANEACIÓN Y SISTEMAS/PROFESIONALES 3</t>
  </si>
  <si>
    <t>JEFE OFICINA ASESORA DE PLANEACIÓN Y SISTEMAS/PROFESIONALE 3</t>
  </si>
  <si>
    <t>JEFE OFICINA ASESORA DE PLANEACIÓN Y SISTEMAS /PROFESIONAL 8</t>
  </si>
  <si>
    <t>INCUMPLIMIENTO DEL DECRETO 943 DE MAYO DE 2014 REFERENTE A LA ACTUALIZACIÓN DEL MECI</t>
  </si>
  <si>
    <t>DESCONOCIMIENTO DE LOS LINEAMIENTOS PARA REALIZAR LA ACTUALIZACIÓN DEL MECI</t>
  </si>
  <si>
    <t>SANSIONES A LA ENTIDAD</t>
  </si>
  <si>
    <t>ACTUALIZAR EL MECI DE LA ENTIDAD ACORDE A LOS LINEAMIENTOS DEL DECRETO 943 DE MAYO DE 2014</t>
  </si>
  <si>
    <t>No. DE ACTUALIZACIONES REALIZADAS/ No. DE ACTUALIZACIONES A REALIZAR.</t>
  </si>
  <si>
    <t>POSIBLES INCUMPLIMIENTOS REFERENTES A LAS ACTIVIDADES QUE DESARROLLA LA OFICINA</t>
  </si>
  <si>
    <t>FALTA DE CLARIDAD POR PARTE DE LOS ENTES QUE DICTARON LAS CAPACITACIONES PARA LA IMPLEMENTACIÓN Y ACTUALIZACIÓN DEL MECI</t>
  </si>
  <si>
    <t>INCUMPLIMIENTO EN LA APLICACIÓN DEL DECRETO 3698 DE 2008</t>
  </si>
  <si>
    <t>REALIZAR ASESORAMIENTO A LOS FUNCIONARIOS DE LA ENTIDAD Y SOCIALIZAR LOS CAMBIOS ADOPTADOS FRENTE A LA ACTUALIZACIÓN DEL MECI.</t>
  </si>
  <si>
    <t>No. DE SOCIALIZACIONES REALIZADAS/No. DE SOCIALIZACIONES A REALIZAR.</t>
  </si>
  <si>
    <t>JEFE OFICINA ASESORA DE PLANEACION Y SISTEMAS /PROFESIONAL 3</t>
  </si>
  <si>
    <t>COORDINADOR GIT SERVICIOS ADMINISTRATIVOS</t>
  </si>
  <si>
    <t>ACTUALIZAR LOS INDICADORES DE GESTION DEL PROCESO ACORDE A LA SOLICITUD DE AUDITORIA DE CALIDAD DEL 25/09/2014.</t>
  </si>
  <si>
    <t xml:space="preserve">No. DE INDICADORES MODIFICADOS/No. DE INDICADORES A MODIFICAR </t>
  </si>
  <si>
    <t>Asumir el Riesgo</t>
  </si>
  <si>
    <t>CA05413-P</t>
  </si>
  <si>
    <t>QUE LA DOCUMENTACION DEL PROCESO NO SE RECUPERE CON OPORTUNIDAD</t>
  </si>
  <si>
    <t>SECRETARIA EJECUTIVA GRADO 23</t>
  </si>
  <si>
    <t>No. DE SOLICITUDES A TRAMITAR / No. DE SOLICITUDES REQUERIDAS.</t>
  </si>
  <si>
    <t xml:space="preserve">22/05/2013
</t>
  </si>
  <si>
    <t>04/06/2013
23/02/2015</t>
  </si>
  <si>
    <t>REALIZAR LAS MODIFICACIONES PERTINENTES A LA GUIA DE POLITICA DE ADMINISTRACION DEL RIESGO INCORPORANDO LA METODOLOGIA DE DOFA.</t>
  </si>
  <si>
    <t xml:space="preserve">JEFE OFICINA ASESORA DE PLANEACIÓN Y SISTEMAS/PROFESIONAL 3 </t>
  </si>
  <si>
    <t>PRESENTAR ANTE EL COMITÉ COORDINADOR DEL SISTEMA DE CONTROL INTERNO Y CALIDAD LA GUIA DE POLITICA DE ADMINISTRACION DEL RIESGO INCORPORANDO LA METODOLOGIA DE DOFA.</t>
  </si>
  <si>
    <t>CA06213-P
CA07814-P</t>
  </si>
  <si>
    <t>CA00915-P</t>
  </si>
  <si>
    <t>CA01015-P</t>
  </si>
  <si>
    <t>CA01315-P</t>
  </si>
  <si>
    <t xml:space="preserve">No DE CORREOS ENVIADOS/ No DE CORREOS A ENVIAR </t>
  </si>
  <si>
    <t>SUBDIRECTOR FINANCIERO Y COORDINADORES</t>
  </si>
  <si>
    <t xml:space="preserve">QUE NO SE TOMEN LAS ACCIONES DE MEJORA EN EL CUMPLIMIENTO DEL OBJETIVO DEL PROCESO </t>
  </si>
  <si>
    <t xml:space="preserve">REVISAR, ANALIZAR Y ACTUALIZAR LOS INDICADORES POR PROCESO Y ESTRATEGICOS </t>
  </si>
  <si>
    <t xml:space="preserve">POSIBLE INCUMPLIMIENTO DE LA NORMATIVIDAD NTCGP 1000: 2009 4,2,3 (CONTROL DE DOCUMENTOS) </t>
  </si>
  <si>
    <t xml:space="preserve">POSIBLE INCUMPLIMIENTO DE LA NORMATIVIDAD NTCGP 1000:2009 NUMERAL 4,2,4 (CONTROL DE REGISTROS) </t>
  </si>
  <si>
    <t>No DE PROCEDIMIENTOS ACTUALIZADOS/ No DE PROCEDIMIENTOS A ACTUALIZAR</t>
  </si>
  <si>
    <t>JEFE GIT GESTION DOCUMENTAL/ PROFESIONAL 2</t>
  </si>
  <si>
    <t xml:space="preserve">Operativo </t>
  </si>
  <si>
    <t>NO SE CUENTA CON UN INSTRUCTIVO PARA LA DOCUMENTACIÓN DE LA DOFA</t>
  </si>
  <si>
    <t>FALTA DE UN MODELO PARA LA CONSTRUCCIÓN DE LA DOFA</t>
  </si>
  <si>
    <t>INADECUADA FORMULACIÓN DE LOS RIESGOS DE LA ENTIDAD</t>
  </si>
  <si>
    <t>ACTUALIZAR LA POLÍTICA DE CALIDAD, MISIÓN, VISIÓN, OBJETIVOS INSITUCIONALES EN EL PLAN ESTRATÉGICO DE LA ENTIDAD Y ASÍ MISMO SE RECOMIENDA REVISAR QUE EL PLAN ESTRATÉGICO SE ENCUENTRE DEBIDAMENTE ALINEADO A LOS PLANES SECTORIALES Y PLAN NACIONAL DE DESARROLLO, PARA GARANTIZAR LA ORIENTACIÓN DE LA ENTIDAD AL LOGRO Y CUMPLIMIENTO DE SUS FUNCIONES Y DE LOS FINES DEL ESTADO. ( VER MAPA ESTRATÉGICO - ANEXO 1)</t>
  </si>
  <si>
    <t>DISEÑAR Y PONER EN MARCHA ESTRATÉGIAS QUE PERMITAN DAR CUMPLIMIENTO A LA IMPLEMENTACIÓ DEL NUEVO MODELO ESTANDAR DE CONTROL INTERNO, TODA VEZ QUE NO SE REGISTRA AVANCE SIGNIFICATIVO PARA LAS ETAPAS DE DIAGNOSTICO Y PLANEACIÓN DE ACTUALIZACIÓN, CUYA FECHA FINAL PARA ESTAS FUE EL 21 DE AGOSTO DE 2014.</t>
  </si>
  <si>
    <t>DAR CUMPLIMIENTO A LO ESTABLECIDO EN EL DECRETO 3968 DE 2008, EN LO QUE CONCIERNE A LA FUNCIÓN QUE LE COMPETE A LA OFICINA ASESORA DE PLANEACIÓN Y SISTEMAS RELACIONADA CON EL LIDERAZGO Y COORDINACIÓN PARA EL MEJORAMIENTO CONTINUO DEL MODELO ESTANDAR DE CONTROL INTERNO.</t>
  </si>
  <si>
    <t xml:space="preserve">ORGANIZAR EL ARCHIVO DE GESTION DEL PROCESO DE ACUERDO A LA TRD ASIGNADA </t>
  </si>
  <si>
    <t>DARLE CUMPLIMIENTO AL CRONOGRAMA ESTABLECIDO PARA LA ACTUALIZACION DE LOS DOCUMENTOS DEL SIG.</t>
  </si>
  <si>
    <t>M: Zona de Riesgo Moderada: Asumir el Riesgo, Reducir el Riesgo</t>
  </si>
  <si>
    <t>CODIGO DEL HALLAZGO-.</t>
  </si>
  <si>
    <t>CODIGO DEL HALLAZGO</t>
  </si>
  <si>
    <t>ADMINISTRACIÓN DEL SISTEMA INTEGRAL DE  GESTIÓN (MECI – CALIDAD) VERSION:3.0</t>
  </si>
  <si>
    <t>TIPO DE RIESGO</t>
  </si>
  <si>
    <t>ZONA DE RIESGO BAJA</t>
  </si>
  <si>
    <t>ZONA DE RIESGO MODERADA</t>
  </si>
  <si>
    <t>ZONA DE RIESGO ALTA</t>
  </si>
  <si>
    <t>ZONA DE RIESGO EXTREMA</t>
  </si>
  <si>
    <t xml:space="preserve">LOS DOCUMENTOS Y REGISTROS DE |A GESTIÓN DE PRESUPUESTO Y TESORERIA SE ENCUENTRAN DEBIDAMENTE FOLIADOS Y ORDENADOS EN ORDEN CRONOLOGICO DE CONFORMIDAD CON LAS TABLAS DE RETENCIÓN DOCUMENTAL TRD- SIN EMBARGO, NO SE EVIDENCIÓ QUE ALGUNOS MEMORANDOS RECIBIDOS POR PARTE DE PRESUPUESTO CON SOLICITUD DE EXPEDICIÓN DE CERTIFICADOS DE DISPONIBILIDAD PRESUPUESTAL Y REGISTROS PRESUPUESTALES, ESTÉN ARCHIVADOS EN EL CODIGO 2102103 (CORRESPONDENCIA INTERNA- MEMORANDO RECIBIDOS); SEGÚN LO MANIFESTADO POR LA FUNCIONARIA ENCARGADA DE LA ACTIVIDAD, ES MAS FUNCIONAL QUE ESTOS SE ARCHIVEN POR ASUNTO Y SEÑALA QUE SOLICITARAN UNA ACTUALIZACIÓN A LA TRD. </t>
  </si>
  <si>
    <t>No DE INDICADORES ACTUALIZADOS/ No DE INDICADORES A ACTUALIZAR</t>
  </si>
  <si>
    <t xml:space="preserve">NO DE ACTAS LEVANTADAS/No DE ACTAS A LEVANTAR. </t>
  </si>
  <si>
    <t xml:space="preserve">No DE PROCEDIMIENTOS ORGANIZADOS/ NO DE PROCEDIMIENTOS A ORGANIZAR </t>
  </si>
  <si>
    <t>No DE CUMPLIMIENTOS DEL CRONOGRAMA/ No DE CRONOGRAMAS A CUMPLIR</t>
  </si>
  <si>
    <t>COORDINADOR GIT BIENES TRANSFERIDOS</t>
  </si>
  <si>
    <t>DESACTUALIZACION EN  EL PROCEDIMIENTO ARCHIVO DOCUMENTAL</t>
  </si>
  <si>
    <t>FALTA DE CONTROL EN EL HACER DEL PROCESO</t>
  </si>
  <si>
    <t>FALTA DE CAPACITACIÓN E INICIATIVA DEL FUNCIONARIO ENCARGADO DE LA ACTIVIDAD</t>
  </si>
  <si>
    <t>INCUMPLIMIENTO AL OBJETIVO DEL PROCESO.</t>
  </si>
  <si>
    <t>INCUMPLIMIENTO EN OBJETIVO DEL PROCESO E INCUMPLIMIENTO A LA NORMATIVIDAD</t>
  </si>
  <si>
    <t>FALTA DE SOCIALIZACION  Y CONCIENTIZACION  DE LA IMPORTANCIA DEL CUMPLIMIENTO DEL OBJETIVO DEL PROCESO</t>
  </si>
  <si>
    <t>• SE EVIDENCIÓ QUE LOS INDICADORES POR PROCESO Y ESTRATÉGICOS DEL PROCESO DE GESTIÓN DE SERVICIOS ADMINISTRATIVOS REQUIEREN DE MODIFICACIÓN TODA VEZ QUE NO MIDEN LA GESTIÓN DEL PROCESO AL 100%.</t>
  </si>
  <si>
    <t>GARANTIZAR EL CONTROL DE LOS REGISTROS YA QUE SE INCUMPLE PARCIALMENTE DEL NUMERAL 4. 2. 4 DE LA NTCGP:1000-2009.- CONTROL DE REGISTROS; POR CUANTO, AL VERIFICAR LOS EXPEDIENTES DE INMUEBLES SUBSERIE 230-4301, DE LOS PREDIOS UBICADOS EN LOS MUNICIPIOS DE  PIENDAMÓ, COYAIMA Y JAMUNDÍ,  SE OBSERVÓ QUE LOS DOCUMENTOS QUE REPOSAN EN LA CARPETA,  NO SE ENCUENTRAN ARCHIVADOS, ORDENADOS CRONOLÓGICAMENTE Y FOLIADOS DEBIDAMENTE.</t>
  </si>
  <si>
    <t>4. ASEGURAR UNA GESTIÓN EFECTIVA POR PARTE DE LOS INTEGRANTES DEL PROCESO PARA LA ACTUALIZACIÓN DE LOS PROCEDIMIENTOS REQUERIDOS PARA LA GESTIÓN DEL MISMO, SE RELACIONA CON LOS HALLAZGOS DECLARADOS EN AUDITORIAS ANTERIORES DE INCUMPLIMIENTO DE NUMERAL 4.2.3. CONTROL DE DOCUMENTOS NTCGP-1000,2009 E INFORMACIÓN Y COMUNICACIÓN MECI-1000-2014.</t>
  </si>
  <si>
    <t>7. FORTALECER LOS MECANISMOS DE MEDICIÓN DEL PROCESO MEDIANTE LA REDEFINICIÓN DE INDICADORES, DE CONFORMIDAD CON LA NO CONFORMIDAD DECLARADA EN AUDITORÍAS ANTERIORES;  TAL ES EL CASO DE LA ACTIVIDAD DE COMERCIALIZACIÓN DE BIENES MUEBLES TRANSFERIDOS ESTÁ SIENDO MEDIDA A TRAVÉS DE INDICADOR ESTRATÉGICO Y DE PROCESO (DOBLE MEDICIÓN)</t>
  </si>
  <si>
    <t xml:space="preserve">OPERATIVO </t>
  </si>
  <si>
    <t xml:space="preserve">COORDINADOR GIT GESTIÓN TALENTO HUMANO/ PROFESIONAL I </t>
  </si>
  <si>
    <t>ANÁLISIS DEL PROCESO</t>
  </si>
  <si>
    <t>ABIERTO/CERRADO</t>
  </si>
  <si>
    <t>FECHA AUDITORIA</t>
  </si>
  <si>
    <t xml:space="preserve">ACTUALIZAR LOS EXPEDIENTES CON LAS NUEVAS TRD APROBADAS </t>
  </si>
  <si>
    <t>CA03515-P</t>
  </si>
  <si>
    <t>Se evidencio que el proceso de Tics realiza los Backud, pero a la fecha no se establece un procedimiento  en el  sistema de seguridad de la información.</t>
  </si>
  <si>
    <t xml:space="preserve">POSIBLES SANSIONES A LA ENTIDAD. </t>
  </si>
  <si>
    <t xml:space="preserve">REVISIÓN DEL NORMOGRAMA  </t>
  </si>
  <si>
    <t>LEGAL</t>
  </si>
  <si>
    <t>CA00115-P</t>
  </si>
  <si>
    <t>OPERATIVO</t>
  </si>
  <si>
    <t xml:space="preserve">
Actualizar  y socializar el procedimiento  PLANEACION, EJECUCION Y EVALUACION DEL PLAN DE CAPACITACION DEL SISTEMA DE GESTION DE LA SEGURIDAD Y SALUD EN EL TRABAJO, código APGTHGTHPT11 y establecer puntos de control relacionados con la confirmación de los proveedores. </t>
  </si>
  <si>
    <t xml:space="preserve">NO SE CUENTA CON UN SISTEMA DE SEGURIDAD DE LA INFORMACIOÓN EN LA ENTIDAD </t>
  </si>
  <si>
    <t xml:space="preserve">INCUMPLIMIENTO CON EL COMPONENTE DE INFORMACIÓN Y SEGURIDAD DE GOBIERNO EN LINEA </t>
  </si>
  <si>
    <t xml:space="preserve">POSIBLE ATAQUE DE SEGURIDAD </t>
  </si>
  <si>
    <t xml:space="preserve">ACTUALIZAR Y SOCIALIZAR  PLAN DE CONTINGENCIA DE LA ENTIDAD </t>
  </si>
  <si>
    <t>JEFE OFICINA ASESORA DE PLANEACIÓN Y SISTEMAS/ PROFESIONAL  3</t>
  </si>
  <si>
    <t>CI04115-P</t>
  </si>
  <si>
    <t xml:space="preserve">Se evidencia demoras injustificadas en la actualización de las TRD para la custodia y conservación de la Oficina de Santa Marta. </t>
  </si>
  <si>
    <t>CI04015-P</t>
  </si>
  <si>
    <t>A la fecha del seguimiento no se ha recibido los recursos necesarios para el cambio del Banner del aviso externo de parte del proceso Servicios Administrativos.</t>
  </si>
  <si>
    <t>GESTION DE SERVICIOS ADMINISTRATIVOS (CALI)</t>
  </si>
  <si>
    <t>CI03915-P</t>
  </si>
  <si>
    <t xml:space="preserve">GESTION DE SERVICIOS ADMINISTRATIVOS (BUENAVENTURA) </t>
  </si>
  <si>
    <t>A la fecha del seguimiento no se ha logrado realizar la instalación de la Planta Eléctrica, pese a los requerimientos de la oficina de Buenaventura.</t>
  </si>
  <si>
    <t xml:space="preserve">FALTA DE RECUROS EN CAJA MENOR </t>
  </si>
  <si>
    <t>Que los clientes externos no puden  ubicar de la oficina del FPS en la ciudad de Cali</t>
  </si>
  <si>
    <t>Demora en los tramites y peticiones de los clientes externos</t>
  </si>
  <si>
    <t xml:space="preserve">Proyectar en la caja menor de la ciudad de bogotá el presupuesto de $300,000 para realizar el cambio del Banner del Aviso Externo de la Oficina de La ciudad de Cali. </t>
  </si>
  <si>
    <t>PERDIDA DE INFORMACION, MANO DE OBRA, DAÑOS EN LOS EQUIPOS ELECTRICOS EN LA OFICINA DE BUENAVENTURA</t>
  </si>
  <si>
    <t>FALTA DE PRESUPUESTO PARA INSTALAR PLANTA ELECTRICA</t>
  </si>
  <si>
    <t>PERDIDA DE INFORMACION Y DAÑOS EN EQUIPOS ELECTRICOS</t>
  </si>
  <si>
    <t>Proyectar en la caja menor de la ciudad de Bogotá el presupuesto necesario para instalar planta electrica de la ciudad de Buenaventura</t>
  </si>
  <si>
    <t>Presupuesto Asiganado/ adquisicion de bienes y servicios</t>
  </si>
  <si>
    <t xml:space="preserve">EL COMITÉ DESARROLLO ADMINISTRATIVO NO SE HA REUNIDO PARA LA APROBACIÓN DE LAS TRD </t>
  </si>
  <si>
    <t xml:space="preserve">POSIBLE DEMORA EN LA CREACIÓN DE LOS EXPEDIENTES VIRTUALES </t>
  </si>
  <si>
    <t xml:space="preserve">DESACTUALIZACIÓN EN LA BANDEJA DE ORFEO </t>
  </si>
  <si>
    <t>CI03015-P</t>
  </si>
  <si>
    <t>Se evidencia desactualización de los anexos del Manual de Calidad del Sistema Integral de Gestión MECI – CALIDAD.</t>
  </si>
  <si>
    <t>CI03115-P</t>
  </si>
  <si>
    <t>Se evidencia desactualización de la metodología para la Formulación y seguimiento del Plan Anticorrupción y de Atención al Ciudadano</t>
  </si>
  <si>
    <t>B: Zona de Riesgo Baja: Asumir el Riesgo</t>
  </si>
  <si>
    <t>A: Zona de Riesgo Alta: Reducir el Riesgo, Evitar, Compartir o Transferir el Riesgo</t>
  </si>
  <si>
    <t>E: Zona de Riesgo Extrema: Reducir el Riesgo, Evitar, Compartir o Transferir el Riesgo</t>
  </si>
  <si>
    <t xml:space="preserve"> exceso de carga laboral que impidieron realizar los insumos en su momento pertinente </t>
  </si>
  <si>
    <t xml:space="preserve">POSIBLE INCUMPLIMIENTO DEL NUMERAL 4,2,2  DE LA NORMA MANUAL DE CALIDAD </t>
  </si>
  <si>
    <t xml:space="preserve">ACTUALIZAR LOS ANEXOS DEL MANUAL DE CALIDAD </t>
  </si>
  <si>
    <t>NO DE ACTUALIZACION  REALIIZADAS/ NO DE ACTUALIZACIONES A ACTUALIZAR</t>
  </si>
  <si>
    <t xml:space="preserve">No contar con la metodologia para el plan Anticorrupción </t>
  </si>
  <si>
    <t xml:space="preserve">posible contruccion de la Matriz del Plan Anticorrupción y sus componentes no acorde a la metodologia actual </t>
  </si>
  <si>
    <t>ACTUALIZAR LA METODOLOGIA DEL PLAN ANTICORRUPCIÓN ACORDE A LA VERSIÓN No 2 EMITIDA POR EL DAFP DONDE SE INCLUYE OTROS COMPONENTES PARA EL AÑO 2016</t>
  </si>
  <si>
    <t>JEFE OFICINA ASESORA DE PLANEACIÓN Y SISTEMAS/PROFESIONAL 2</t>
  </si>
  <si>
    <t xml:space="preserve">No de Documentos Actualizados/ No de Documentos a Actualizar </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</si>
  <si>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</si>
  <si>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CA01316-P</t>
  </si>
  <si>
    <t>Se evidencia que el proceso cuenta  con el software   necesario para  realizar determinadas tareas de acuerdo a las necesidades de la persona  sin embargo se hace necesario revisar las licencias del software instalados en cada ordenador.</t>
  </si>
  <si>
    <t>CA01516-P</t>
  </si>
  <si>
    <t>Se evidencia que el proceso cuenta con las herramientas necesarias para mantener actualizado la forma de comunicación entre los usuarios y la entidad sin embargo actualmente la plataforma de la entidad no tiene funcionando la herramienta del chat.</t>
  </si>
  <si>
    <t xml:space="preserve">INCONSISTENCIAS EN EL APLICATIVO </t>
  </si>
  <si>
    <t xml:space="preserve">POSIBLE INSTALACIÓN DE SOFTWARE ILEGAL </t>
  </si>
  <si>
    <t xml:space="preserve">VIOLACIÓN A DERECHOS DE AUTOR </t>
  </si>
  <si>
    <t xml:space="preserve">OPERATIVO 
</t>
  </si>
  <si>
    <t xml:space="preserve">REALIZAR ACTUALIZACIÓN DEL APLICATIVO DE SEGURIDAD </t>
  </si>
  <si>
    <t xml:space="preserve">NO UTILIZACIÓN DE LA HERRAMIENTA </t>
  </si>
  <si>
    <t xml:space="preserve">QUE NO EXISTA COMUNICACIÓN CON LOS CIUDADANOS </t>
  </si>
  <si>
    <t xml:space="preserve">QUE NO SE TENGAN CANALES EFECTIVOS DE COMUNICACIÓN CON EL CIUDADANO </t>
  </si>
  <si>
    <t xml:space="preserve">No DE APLICATIVOS ACTUALIZADOS/No DE APLICATIVOS A ACTUALIZAR </t>
  </si>
  <si>
    <t xml:space="preserve">ACTUALIZAR LAS TRD DE LAS DIVISIONES EN EL PROGRAMA DE CORRESPONDENCIA ORFEO </t>
  </si>
  <si>
    <t>26/11/2015
R(31-05-2016)</t>
  </si>
  <si>
    <t xml:space="preserve">JEFE OFICINA ASESORA DE PLANEACIÓN Y SISTEMAS/ PROFESIONAL 3 </t>
  </si>
  <si>
    <t>CI00916-P</t>
  </si>
  <si>
    <t xml:space="preserve">GESTIÓN DE SERVICIOS DE SALUD  (TUMACO)  </t>
  </si>
  <si>
    <t xml:space="preserve">Se evidencia inoportunidad en la realización y entrega de carnet de Salud, toda vez que en la oficina de Tumaco no hay máquina para la elaboración de los mismos. </t>
  </si>
  <si>
    <t xml:space="preserve">Falta de Presupuesto para la compra de la maquina </t>
  </si>
  <si>
    <t>Incumplimiento en la emtrega oportuna de los carnets</t>
  </si>
  <si>
    <t xml:space="preserve">Incumplimiento del procedimiento Elaboración de carnets de Salud </t>
  </si>
  <si>
    <t xml:space="preserve">COORDINADOR DE SERVICIOS DE SALUD </t>
  </si>
  <si>
    <t>CA01317-P</t>
  </si>
  <si>
    <t xml:space="preserve">Diseñar y poner en marcha el plan que permita ejercer un mayor control y atención de las quejas a nivel nacional. </t>
  </si>
  <si>
    <t xml:space="preserve">FALTA DE OPORTUNIDAD EN LA ATENCIÓN Y CONTROL DE LAS PQRS A NIVEL NACIONAL </t>
  </si>
  <si>
    <t xml:space="preserve">INSATISFACCIÓN DEL USUARIO </t>
  </si>
  <si>
    <t xml:space="preserve">ENVIO DE CORREO A LAS DIVISIONES RECORDANDO LA ATENCIÓN OPORTUNA DE LAS QUEJAS 
PRESENTAR INFORME A SECRETARIO GENERAL INFORMANDO LAS QUEJAS PENDIENTES </t>
  </si>
  <si>
    <t xml:space="preserve">ASESORA GIT ATENCIÓN AL CIUDADANO </t>
  </si>
  <si>
    <t xml:space="preserve">No DE ACTAS PRESENTADOS/ No DE ACTAS A PRESENTAR </t>
  </si>
  <si>
    <t xml:space="preserve">INCREMENTO EN EL NÚMERO DE PQRSD A NIVEL NACIONAL </t>
  </si>
  <si>
    <t xml:space="preserve">Enviar circular a los integrantes del GIT-GTH, recordando el adecuado uso de los logos del ente certificador, señalando los lineamiento establecidos para tal fin. </t>
  </si>
  <si>
    <t xml:space="preserve">COORDINADOR GIT GESTIÓN TALENTO HUMANO/ TECNICO ADMINISTRATIVO </t>
  </si>
  <si>
    <t>CIRCULAR ENVIADO</t>
  </si>
  <si>
    <t>PROCEDIMIENTO ACTUALIZADO ADOPTADO Y SOCIALIZADO</t>
  </si>
  <si>
    <t>CA01117-P</t>
  </si>
  <si>
    <t>GESTIÓN DE SERVICIOS DE SALUD</t>
  </si>
  <si>
    <t xml:space="preserve">Actualizar el hacer del proceso (caracterización) en el sentido de contemplar los Comités Técnico Científicos y los Comités Ah Hoc y así como reflejar las salidas al  Cliente Interno de los Informes de Seguimiento establecidos en el procedimiento MIGSSGSSPT01AUDITORIA MEDICA DE PUNTOS DE ATENCIÓN Actividad 25.
</t>
  </si>
  <si>
    <t>CA00617-P</t>
  </si>
  <si>
    <t>CA00717-P</t>
  </si>
  <si>
    <t xml:space="preserve">Se observó que el proceso auditado debe garantizar la revisión de los indicadores Estratégicos y por Procesos y debe contar con la evidencia en la que se establezca la modificación o no de los mismos. </t>
  </si>
  <si>
    <t xml:space="preserve">Se observó que el proceso auditado debe trazar indicadores que aseguren la conformidad del Sistema de Gestión de la Calidad.  </t>
  </si>
  <si>
    <t xml:space="preserve">ESTANCAMIENTO DEL SISTEMA DE GESTIÓN DE CALIDAD </t>
  </si>
  <si>
    <t xml:space="preserve">QUE NO SE CUENTE CON LOS INDICADORES ADECUADOS PARA MEDIR LA GESTIÓN DEL PROCESO </t>
  </si>
  <si>
    <t xml:space="preserve">FALENCIAS EN LA REVISIÓN DE LOS INDICADORES </t>
  </si>
  <si>
    <t xml:space="preserve">TOMA DE DECISIONES INCORRECTAS </t>
  </si>
  <si>
    <t xml:space="preserve">No DE INDICADORES ACTUALIZADOS Y PUBLICADOS/  No DE INDICADORES CON NECESIDAD DE ACTUALIZAR </t>
  </si>
  <si>
    <t xml:space="preserve">DESCONOCIMIENTO DE LOS LINEAMIENTOS E INSTRUCCIONES PARA LA ACTUALIZACIÓN DE LA FICHA DE CARACTERIZACIÓN </t>
  </si>
  <si>
    <t xml:space="preserve">QUE NO SE CUENTE CON LOS LINEAMIENTOS DEL HACER DEL PROCESO  </t>
  </si>
  <si>
    <t xml:space="preserve">Deficiencia e incumplimiento en las actividades incluidas en el hacer del proceso </t>
  </si>
  <si>
    <t>a</t>
  </si>
  <si>
    <t xml:space="preserve">REALIZAR LA ACTUALIZACIÓN DE LA FICHA DE CARACTERIZACIÓN DEL PROCESO GESTIÓN SERVICIOS DE SALUD </t>
  </si>
  <si>
    <t>NO DE SOLICITUDES REALIZADAS A OPS</t>
  </si>
  <si>
    <t xml:space="preserve">SOLICITAR POR MEDIO DE CORREO ELECTRONICO  A LA OFICINA DE PLANEACIÓN Y SISTEMAS ASESORIA SOBRE LINEAMIENTOS  PARA LA ACTUALIZACIÓN DE LA FICHA DE CARACTERIZACIÓN </t>
  </si>
  <si>
    <t xml:space="preserve">FICHA DE CARACTERIZACIÓN ACTUALIZADA/ FICHA DE CARACTERIZACIÓN A SOLICITAR </t>
  </si>
  <si>
    <t>CA01817-P</t>
  </si>
  <si>
    <t>Algunos procedimientos documentados para la ejecución de las actividades del proceso de Gestión Bienes Transferidos, se encuentran desactualizados frente a las directrices dictadas por entidades externas y la Alta Dirección del FPS FCN, para el correcto funcionamiento del Sistema Integrado de Gestión.</t>
  </si>
  <si>
    <t xml:space="preserve">CARGA LABORAL DEL FUNCIONARIO RESPONSABLE DE LA ACTIVIDAD </t>
  </si>
  <si>
    <t xml:space="preserve">QUE NO SE DE UN CORRECTO FUNCIONAMIENTO DEL SISTEMA DE GESTIÓN </t>
  </si>
  <si>
    <t xml:space="preserve">ACTUALIZAR LOS PROCEDIMIENTOS DEL PROCESO QUE SE ENCUENTRA EN DESACTUALIZACIÓN </t>
  </si>
  <si>
    <t>CA00317-P</t>
  </si>
  <si>
    <t>La acción trazada para subsanar la no conformidad real No. CA01216 relacionada con el control de registros, a la fecha  se ejecutó al 100% y es eficaz; sin embargo, la acción correctiva trazada para subsanar las causas de las no conformidad real No. CA01116, relacionada con la no realización de la Revisión del SIG-MECI-CALIDAD por parte de la Dirección, no es eficaz, ni  apropiada y la fecha trazada (20-02-2017), no es coherente con la meta de la misma; lo cual incumple parcialmente el literal f) del numeral 8.5.2. y es susceptible de continuar incumpliendo el literal d)  del Numeral 5.1. de la NTCGP.100-2009, que pide que la Alta Dirección debe proporcionar la mejora continua de la eficiencia, eficacia y efectividad del sistema, con la realización de la revisión por la dirección.</t>
  </si>
  <si>
    <t xml:space="preserve">No   de Actas Realizadas/ No de Actas a Realizar </t>
  </si>
  <si>
    <t>REALIZAR MESA DE TRABAJO CON SECRETARIO GENERAL, COORDINADOR DE SERVICIOS ADMINISTRATIVOS; PARA ESTIPULAR FECHA DE CUMPLIMIENTO  DE LA INSTALACIÓN DE LA MAQUINA PARA LA ELABORACIÓN DE LOS CARNETS</t>
  </si>
  <si>
    <t xml:space="preserve">25/11/2016
R ( 20-03-2017) </t>
  </si>
  <si>
    <t>REALIZAR LA ACTUALIZACIÓN DE LOS INDICADORES DEL PROCESO DE ACUERDO A LA METODOLOGIA  INTERNA DE ELABORACIÓN DE INDICADORES DE GESTIÓN</t>
  </si>
  <si>
    <t xml:space="preserve">ASISTENCIA JURIDICA </t>
  </si>
  <si>
    <t>CI00717-P</t>
  </si>
  <si>
    <t>No se presentó el 100% de los insumos requeridos (carpeta de contratos vigencia 2013 y 2014) por el Grupo de Trabajo de Control Interno para la ejecución de la auditoria al Hacer del proceso de Asistencia Jurídica.</t>
  </si>
  <si>
    <t>ASESORAR AL FONDO DE PASIVO SOCIAL DE FERROCARRILES NACIONALES DE COLOMBIA, EN LOS ASUNTOS JURÍDICOS DE INTERÉS DE LA ENTIDAD Y DEFENDER SUS INTERESÉS EN LOS PROCESOS JUDICIALES, ADMINISTRATIVOS Y MECANISMOS DE PARTICIPACIÓN CIUDADANA, EN LOS CUALES LA ENTIDAD ACTÚA COMO DEMANDANTE O DEMANDADA Y GARANTIZAR  QUE LA ADQUISICIÓN DE BIENES Y SERVICIOS QUE REQUIEREN LOS DISTINTOS PROCESOS PARA EL DESARROLLO DE SUS FUNCIONES, SE REALICE  BAJO LOS PARÁMETROS DE  CALIDAD, OPORTUNIDAD Y TRANSPARENCIA,  CON PROVEEDORES CALIFICADOS.</t>
  </si>
  <si>
    <t xml:space="preserve">JEFE OFICINA JURIDICA </t>
  </si>
  <si>
    <t xml:space="preserve">SE SOLICITÓ AL PROCESO DE GESTIÓN DOCUMENTAL LAS CARPETAS PARA EVIDENCIA DE AUDITORIA, PERO LAS MISMAS NO FUERON PUESTAS A DISPOSICIÓN AL PROCESO ASISTENCIA JURIDICA </t>
  </si>
  <si>
    <t xml:space="preserve">QUE NO SE PUEDA VERIFICAR LAS EVIDENCIAS EN LA AUDITORIA POR PARTE DE LA OFICINA DE  CONTROL INTRERNO Y CONLLEVE A UNA NO CONFORMIDAD DEL PROCESO ASISTENCIA JURIDICA </t>
  </si>
  <si>
    <t xml:space="preserve">INCUMPLIMIENTO AL HACER DEL PROCESO </t>
  </si>
  <si>
    <t>CI00417-P</t>
  </si>
  <si>
    <t>CI00117-P</t>
  </si>
  <si>
    <t>El FPS cuenta con 270 Equipos de cómputo activos, de los cuales se encuentran protegidos solo 175 PC con licencias Software PCSECURE; 95 PC se encuentran desprotegidos lo que dificulta evitar que los usuarios instalen programas que no son de uso institucional. Así mismo no se pudo evidenciar los equipos que faltan por la licencia del software.</t>
  </si>
  <si>
    <t>CI00317-P</t>
  </si>
  <si>
    <t>Los equipos de cómputo del FPS no se les ha realizado mantenimiento preventivo desde hace 2 años.</t>
  </si>
  <si>
    <t>El FPS no cuenta con un plan de Contingencia para atender las eventualidades de tipo tecnológicas.</t>
  </si>
  <si>
    <t xml:space="preserve">NO SE HA EFECTUADO  LA CONTRATACIÓN PARA LA ADQUISICIÓN DE LAS NUEVAS LICENCIAS Y LA ACTUALIZACIÓN DE LAS EXISTENTES </t>
  </si>
  <si>
    <t xml:space="preserve">INSTALACIÓN DE SOFTWARE  ILEGAL </t>
  </si>
  <si>
    <t xml:space="preserve">MULTAS, SANCIONAES. FUGA DE INFORMACIÓN, VIRUS </t>
  </si>
  <si>
    <t xml:space="preserve">NO EXISTE CONTROL </t>
  </si>
  <si>
    <t xml:space="preserve">GESTIONAR LA ADQUISICIÓN DE LAS NUEVAS LICENCIAS Y LA ACTUALIZACIÓN DE LAS EXISTENTES </t>
  </si>
  <si>
    <t>No de Adquisiciones y actualizaciones Realizadas/  No de Adquisiciones y Actualizaciones Gestionadas</t>
  </si>
  <si>
    <t xml:space="preserve">NO SE HA REALIZADO LA CONTRATACIÓN DEL MANTENIMIENTO DE LOS EQUIPOS  DE COMPUTO </t>
  </si>
  <si>
    <t xml:space="preserve">DAÑO Y DETERIORO DE LOS EQUIPOS DE COMPUTO </t>
  </si>
  <si>
    <t xml:space="preserve">BAJO RENDIMIENTO DE LOS EQUIPOS DE COMPUTO </t>
  </si>
  <si>
    <t xml:space="preserve">GESTIONAR LA CONTRATACION DEL MANTENIMIENTO DE LOS EQUIPOS DE COMPUTO </t>
  </si>
  <si>
    <t xml:space="preserve">FALTA DE PRESUPUESTO PARA LA IMPLEMENTACION DEL PLAN DE CONTINGENCIA </t>
  </si>
  <si>
    <t xml:space="preserve">QUE NO EXISTA UN PUNTO DE RECUPERACIÓN ANTE DESASTRES </t>
  </si>
  <si>
    <t xml:space="preserve">PERDIDA DE LA INFORMACIÓN INSTITUCIONAL DE MANERA PARCIAL O TOTAL </t>
  </si>
  <si>
    <t xml:space="preserve">ELABORAR EL ANALISIS DE IMPACTO AL NEGOCIO (BIA) </t>
  </si>
  <si>
    <t xml:space="preserve">ELABORAR LA FASE DE GESTIÓN DEL RIESGO </t>
  </si>
  <si>
    <t xml:space="preserve">DESARROLLAR UN PLAN DE REANUDACIÓN DE OPERACIONES </t>
  </si>
  <si>
    <t xml:space="preserve">PONER EN PRUEBA EL PLAN DE CONTINGENCIA DEL NEGOCIO </t>
  </si>
  <si>
    <t xml:space="preserve">No de Gestiones para mantenimiento de equipos realizadas/ No de Gestiones de Mantenimiento de equipo por realizar </t>
  </si>
  <si>
    <t xml:space="preserve">Analisis de Impacto al Negocio elaborado </t>
  </si>
  <si>
    <t xml:space="preserve">Fase de Gestion del Riesgo Elaborado. </t>
  </si>
  <si>
    <t xml:space="preserve">Plan de Reanudación Desarrollado </t>
  </si>
  <si>
    <t xml:space="preserve">Plan de Contingencia del Negocio puesto en prueba </t>
  </si>
  <si>
    <t xml:space="preserve">SOLICITAR A LA OFICINA DE CONTROL INTERNO A TRAVES DE MEMORANDO EL TRASLADO DE LA NO CONFORMIDAD PARA EL PROCESO GESTIÓN DE SERVICIOS ADMINISTRATIVOS </t>
  </si>
  <si>
    <t xml:space="preserve">GESTION DE RECURSOS FINANCIEROS (CONTABILIDAD) </t>
  </si>
  <si>
    <t>CI01117-P</t>
  </si>
  <si>
    <t>CI01217-P</t>
  </si>
  <si>
    <t xml:space="preserve">Se evidencia  que en las carpetas, 420-1901- RECAUDO RECURSO PPTO NACIONAL PENSIONES PROSOCIAL cuenta 494-002397 del año 2017, en la conciliación del mes  de enero, CONCILIACION BANCARIA CUENTA MAESTRA DE PAGOS de 2017, CONCILIACION BANCARIA DECRETO 553 ART 1 FONDO PASIVO SOCIAL mes Enero, RECURSOS ADMINISTRATIVOS correspondiente al mes de Febrero, CONCILIACIONES BANCARIAS GASTOS GENERALES CTA 014892-2017,  CONCILIACIONES BANCARIAS RECURSOS ADMINSTRATIVOS INCAPACIDADES SALUD, CONCILIACIONES BANCARIAS PAGO BIENESTAR SOCIAL PROGRAMA PUERTOS, CONCILIACIONES BANCARIAS PROMOCION Y DREUENCION CTA 2017,  no se encuentra como soporte el extracto bancario. </t>
  </si>
  <si>
    <t xml:space="preserve">OLVIDO POR PARTE DEL FUNCIONARIO ENCARGADO DEL ANEXO DEL EXTRACTO BANCARIO A LAS CARPETAS UNA VEZ REALIZADA LA CONCILIACIÓN </t>
  </si>
  <si>
    <t xml:space="preserve">QUE NO SE CUENTE CON EL DOCUMENTO FUENTE DE LA ENTIDAD BANCARIA QUE DA EVIDENCIA DE LA CONCILIACIÓN (EXTRACTO BANCARIO)  </t>
  </si>
  <si>
    <t xml:space="preserve">QUE SE INTERPRETE MANIPULACIÓN DE CIFRAS POR PARTE DEL AUDITOR.  </t>
  </si>
  <si>
    <t xml:space="preserve">REVISAR, ANALIZAR Y ACTUALIZAR EL PROCEDIMIENTO ESTABLECIDO PARA LAS CONCILIACIONES BANCARIAS, PARA GENERAR UN PUNTO DE CONTROL EN LO REFERENTE AL ANEXO DEL DOCUMENTO DENOMINADO EXTRACTO BANCARIO EL CUAL DEBE SER INCLUIDO EN LAS CARPETAS DE LAS CONCILIACIONES BANCARIAS; UNA VEZ EFECTUADAS ESTAS CONCILIACIONES   </t>
  </si>
  <si>
    <t xml:space="preserve">COORDINADOR GIT CONTABILIDAD/ ENCARGADOS DE ELABORAR CONCILIACIONES BANCARIAS </t>
  </si>
  <si>
    <t xml:space="preserve">No de Procedimiento Actualizados/  No de Procedimientos a Actualizar </t>
  </si>
  <si>
    <t>Los funcionarios encargados de la organización, custodia y conservación de los archivos de gestión del GIT de Contabilidad (TRD 320) no tienen conocimiento de lo establecido en el instructivo de manejo del archivo de gestión del FPS.</t>
  </si>
  <si>
    <t xml:space="preserve">FALTA DE CAPACITACIÓN DE LOS FUNCIONARIOS ENCARGADOS DE LA ORGANIZACIÓN, CUSTODIA Y CONSERVACION DE LOS ARCHIVOS DE GIT CONTABILIDAD </t>
  </si>
  <si>
    <t xml:space="preserve">INCUMPLIMIENTO DEL INSTRUCTIVO ESTABLECIDO PARA EL MANEJO DEL ARCHIVO DE GESTIÓN  </t>
  </si>
  <si>
    <t>ORGANIZACIÓN DEL ARCHIVO EN FORMA INADECUADA</t>
  </si>
  <si>
    <t xml:space="preserve">SOLICITAR AL PROCESO DE GESTIÓN DOCUMENTAL CAPACITACIÓN SOBRE EL INSTRUCTIVO DE MANEJO DE ARCHIVO ESTABLECIDO POR LA ENTIDAD, PARA LOS FUNCIONARIOS ENCARGADOS DE LA ORGANIZACIÓN, CUSTODIA Y CONSERVACION DEL ARCHIVO DEL PROCESO </t>
  </si>
  <si>
    <t>COORDINADOR GIT CONTABILIDAD</t>
  </si>
  <si>
    <t xml:space="preserve">QUE NO SE MIDA DE MANERA ADECUADA LA CONFORMIDAD DEL SISTEMA DE GESTIÓN </t>
  </si>
  <si>
    <t xml:space="preserve">NO SE HABIA IDENTIFICADO LA NECESIDAD DE TRAZAR INDICADORES </t>
  </si>
  <si>
    <t xml:space="preserve">QUE NO SE CORRIJAN LAS DESVIACIONES Y LAS NO CONFORMIDADES DEL SISTEMA DE GESTION </t>
  </si>
  <si>
    <t xml:space="preserve">PRESENTAR EL INDICADOR A OPS Y LLEVARLO A COMITÉ PARA SU APROBACIÓN </t>
  </si>
  <si>
    <t>INDICADOR APROBADO /INDICADOR ESTABLECIDO</t>
  </si>
  <si>
    <t xml:space="preserve">NO CONTAR CON LOS INSUMOS COMPLETOS PARA CONSOLIDAR EL INFORME EJECUTIVO DE REVISIÓN POR LA DRECCIÓN </t>
  </si>
  <si>
    <t xml:space="preserve"> NO REMITIREON LOS AJUSTES SOLICITADOS POR LA OFICINA ASESORA DE PLANEACIÓN Y SISTEMAS:  ANALISIS DE RIESGOS (MEDICION Y MEJORA) Y LAS ACCIONES DE MEJORA DE LOS PROCESOS (SERVICIOS ADMINISTRATIVOS, BIENES TRANSFERIDOS, GESTION DOCUMENTAL, JURIDICA, TALENTO HUMANO, RECURSOS FINANCIEROS Y GESTION TICS) INCUMPLIENDO LA ACTIIVDAD No 6 DEL PROCEDIMIENTO PEMYMOPSPT04     SEGUIMIENTO Y MEDICION A LOS PROCESOS.
</t>
  </si>
  <si>
    <t xml:space="preserve">NO EXISTA COMPROMISO POR PARTE DE LOS RESPONSABLES DE LOS PROCESOS PARA CUMPLIR LAS ACCIONES DE MEJORA PACTADAS EN LOS INFORMES DE DESEMPEÑO.
NO REALIZAR SEGUIMIENTO AL PUNTO 8 EL FORMATO PEMYMOPSFO07 INFORME DE DESEMPEÑO SEMESTRAL  </t>
  </si>
  <si>
    <t xml:space="preserve">PROCEDIMIENTO PEMYMOPSPT04 SEGUIMIENTO Y MEDICION A LOS PROCESOS ;  PEMYMOPSFO07 INFORME DE DESEMPEÑO SEMESTRAL  </t>
  </si>
  <si>
    <t xml:space="preserve">ACTUALIZAR EL PROCEDIMIENTO PEMYMOPSPT04 SEGUIMIENTO Y MEDICION A LOS PROCESOS </t>
  </si>
  <si>
    <t>FALTA DE CONOCIMIENTO DE LA METODOLOGIA DE ADMINISTRACION DEL RIESGO</t>
  </si>
  <si>
    <t xml:space="preserve">QUE NO SE ESTABLEZCAN LOS RIESGOS INHERENTES AL PROCESO </t>
  </si>
  <si>
    <t>QUE NO SE TOMEN ACCIONES PREVENTIVAS PARA QUE NO SE MATERIALICEN LOS RIESGOS</t>
  </si>
  <si>
    <t>SERVICIOS DE SALUD (SUBDIRECCION DE PRESTACIONES SOCIALES)</t>
  </si>
  <si>
    <t>CI01717-P</t>
  </si>
  <si>
    <t xml:space="preserve">Se evidencia que el procedimiento TRAMITE DE TUTELA POR CONCEPTOS DE SERVICIOS DE SALUD MIGSSSPSPT30 carece de actividades, toda vez que el proceso realiza trámites (desacato y sanción) para el cumplimiento a lo ordenado por el juez y los mismos no se encuentran documentados.
</t>
  </si>
  <si>
    <t>CI01817-P</t>
  </si>
  <si>
    <t xml:space="preserve">SANSIONES ECONOMICAS A LA ENTIDAD </t>
  </si>
  <si>
    <t xml:space="preserve">NO SE HABIA CONTEMPLADO LA NECESIDAD DE INCLUIR LAS ACTIVIDADES EN EL PROCEDIMIENTO </t>
  </si>
  <si>
    <t xml:space="preserve">QUE NO  SE DE CUMPLIMIENTO A LAS ACTIVIDADES DE TRAMITES (DESACATO Y SANCIÓN)  POR PARTE DE LOS ABOGADOS SUSTANCIADORES </t>
  </si>
  <si>
    <t xml:space="preserve">RESOLUCIÓN DE APROBACIÓN DEL PROCEDIMIENTO. </t>
  </si>
  <si>
    <t>CI02117-P</t>
  </si>
  <si>
    <t>El proceso GIT PRESTACIONES ECONOMICAS no cuenta con un mapa de riesgos, siendo este de gran importancia por ser un proceso misional.</t>
  </si>
  <si>
    <t>m</t>
  </si>
  <si>
    <t xml:space="preserve">operativo </t>
  </si>
  <si>
    <t>b</t>
  </si>
  <si>
    <t>No se evidencia en el sistema de correspondencia interna ORFEO la asignación del  subdirección de prestaciones sociales , de acuerdo a lo establecido en la resolución 501 del 31 de marzo del 2017.</t>
  </si>
  <si>
    <t xml:space="preserve">SANCIONES DISCIPLINARIAS A LA ENTIDAD </t>
  </si>
  <si>
    <t xml:space="preserve">DESCONOCIMIENTO DE LA ASIGNACION DE LA SUBDIRECCIÓN DE PRESTACIONES SOCIALES.  </t>
  </si>
  <si>
    <t xml:space="preserve">QUE LA INFORMACIÓN DIRIGIDA AL SUBDIRECTOR NO SEA ALLEGADA </t>
  </si>
  <si>
    <t xml:space="preserve">DESCONOCIMIENTO DE LA INFORMACIÓN A ALLEGAR AL SUBDIRECTOR. </t>
  </si>
  <si>
    <t xml:space="preserve">SUBDIRECTOR DE PRESTACIONES SOCIALES </t>
  </si>
  <si>
    <t xml:space="preserve">SOLICITAR AL PROCESO TICS  A TRAVÉS DE CORREO ELECTRONICO LA ASIGNACIÓN DE LA SUBDIRECCIÓN  DE PRESTACIONES SOCIALAES AL SISTEMA DE CORRESPONDENCIA ORFEO </t>
  </si>
  <si>
    <t>De acuerdo a la ficha de caracterización (HACER) se evidencia los mantenimientos de los equipos de cómputo TIPO: CORRECTIVO, el mismo no se encuentra documentado.</t>
  </si>
  <si>
    <t>CI02217-P</t>
  </si>
  <si>
    <t xml:space="preserve">NO SE HA ESTABLECIDO UN PLAN DE MANTENIEMIENTO PARA  LOS EQUIPOS DE COMPUTO </t>
  </si>
  <si>
    <t xml:space="preserve">QUE NO SE REALICE MANTENIMIENTO A LA TOTALIDAD DE LOS EQUIPOS DE COMPUTO </t>
  </si>
  <si>
    <t xml:space="preserve">QUE NO SE REALICE DE MANERA ADECUADA EL MANTENIMIENTO DE LOS EQUIPOS DE COMPUTO DURANTE LA VIGENCIA </t>
  </si>
  <si>
    <t xml:space="preserve">ELABORAR UN PLAN DE MANTENIMIENTO DE LOS EQUPOS DE COMPUTO </t>
  </si>
  <si>
    <t xml:space="preserve">Plan de Mantenimiento de equipos de computo </t>
  </si>
  <si>
    <t>CA1917-P</t>
  </si>
  <si>
    <t>Se evidencia que el proceso de atención al ciudadano carece de herramientas de comunicación necesarias y suficientes para brindar una adecuada comunicación y retroalimentación al ciudadano, establecido en la norma mediante el Numeral 7.2.3 Comunicación con el Cliente- “establecer mecanismos para comunicar al cliente las especificaciones relacionadas del producto o la prestación del servicio y facilitar la comunicación con el cliente de la entidad”; sin permitir que establezca una adecuada retroalimentación al ciudadano en la prestación de los servicios de la entidad.</t>
  </si>
  <si>
    <t xml:space="preserve">FALTA DEL PERSONAL PARA LA EJECUCIÓN DE LA ACTIVIDAD.  </t>
  </si>
  <si>
    <t>QUE NO SE PUEDA MEDIR EL NIVEL DE SATISFACCIÓN DEL USUSARIO Y/O CIUDADANO CON EL SERVICIO QUE SE ESTÁ PRESTANDO EN LA ENTIDAD.</t>
  </si>
  <si>
    <t xml:space="preserve">QUE NO SE PUEDAN TOMAR ACCIONES PARA MEJORAR EL SERVICIO QUE PRESTA LA ENTIDAD. </t>
  </si>
  <si>
    <t xml:space="preserve">ADECUAR UNA OFICINA DE CALL CENTER, CON EL PERSONAL CAPACITADO, PARA LA ATENCIÓN Y SERVICIO AL CIUDADANO. </t>
  </si>
  <si>
    <t>SI</t>
  </si>
  <si>
    <t xml:space="preserve">SECRETARIA GENERAL </t>
  </si>
  <si>
    <t>OFICINA DE CALL CENTER ADECUADA</t>
  </si>
  <si>
    <t>CA1117-P</t>
  </si>
  <si>
    <t>Identificar e implementar las acciones del caso que permitan dar cumplimiento a la estrategia de Transparencia y Acceso a la Información en lo que concierne a la información mínima que debe publicar la entidad en la página web.</t>
  </si>
  <si>
    <t xml:space="preserve">Se evidenció que la ficha de caracterización del proceso, fue actualizada como versión 6 y adoptada el 30 de sep/2016; sin embargo, se encuentra pendiente por incluir algunas de las entradas necesarias para la autoevaluación del proceso como son "las ACCIONES DE MEJORA CONTEMPLADOS EN EL INFORME DE DESEMPEÑO DEL SEMESTRE ANTERIOR"; en el hacer de proceso las actividades que desarrollan los demás roles de las Unidades de Control Interno o quien hace sus veces, en aplicación de la norma que rige la materia y en especial el Decreto 648 de 2017 - tales como: liderazgo estratégico; enfoque hacia la prevención, evaluación de la gestión del riesgo, a través de la Asesoría y apoyo a los directivos en el desarrollo y mejoramiento del Sistema Institucional de Control Interno...
</t>
  </si>
  <si>
    <t>CA1217-P</t>
  </si>
  <si>
    <t xml:space="preserve">SEGUIMIENTO Y EVALUACION INDEPENDIENTE </t>
  </si>
  <si>
    <t>CA1417-P</t>
  </si>
  <si>
    <t>CA1517-P</t>
  </si>
  <si>
    <t>CA1617-P</t>
  </si>
  <si>
    <t>CA1717-P</t>
  </si>
  <si>
    <t>CA1817-P</t>
  </si>
  <si>
    <t xml:space="preserve">Evaluar de forma independiente la gestión de los procesos determinando su grado de eficiencia, eficacia y efectividad con el fin de  generar recomendaciones para la toma de decisiones, el mantenimiento y la mejora continua del SIG. </t>
  </si>
  <si>
    <t>Se cumple parcialmente el requisito 4.2.4, que establece que los registros de la gestión del proceso, se identifican, almacena, protegen y son de fácil recuperación; tal es el caso de los registros de las actividades de los procedimientos ADMINISTRACION DE ACCIONES CORRECTIVAS A TRAVES DE PLANES DE MEJORAMIENTO- Versión  8 Y ADMINISTRACIÓN DE ACCIONES PREVENTIAS A TRAVÉS DEL PLAN DE MANEJO DE RIESGOS V-5, los cuales no se encuentran organizados de conformidad con la Tabla de Retención Documental del Proceso.</t>
  </si>
  <si>
    <t>Los expedientes virtuales  de algunos registros del proceso no están conformados de acuerdo a los físicos  de los mismos, a pesar de que su contenido se encuentra digitalizado de manera correcta, tal es el caso de Carpeta de informes de desempeño  del proceso-2017- TRD:1104102 -2017, Expediente virtual  20171200530900002E  sin corresponder, siendo el correcto el 20171100410200001E; 20171100029103  informe de gestión vigencia 2016 corregido, Expediente virtual 20171100029103, sin corresponder, siendo el correcto el 20171100410200001E, susceptible de incumplir el numeral 4.2.4. Control de Registros de las normas de la NTCGP:1000-2009 e ISO -9001-2008.</t>
  </si>
  <si>
    <t xml:space="preserve"> En la entidad se tienen adoptados los procedimientos  AUDITORIAS INTERNAS- Versión 5 de marzo de 2015 y PESEIGCIPT02 AUDITORIAS INTERNAS DEL SISTEMA INTEGRAL DE GESTION -Versión 4 de agosto de 2013; en este último, se definen las responsabilidades y los requisitos para planificar y realizar las auditorías, para establecer los registros e informar de los resultados; sin embargo, el mismo no contempla como responsables los cargos y dependencias que actualmente ejecutan las actividades de coordinación de las auditoría de calidad en la entidad, así como otros aspectos y actividades que se están utilizando y desarrollando para la ejecución de las auditorías de calidad, lo cual es susceptible de incumplir los numerales 4,2,3 b) y 8,2,2, de las normas de la NTCGP:1000-2009 e ISO -9001-2008.</t>
  </si>
  <si>
    <t>El proceso cuenta con indicadores estratégicos, de proceso y de plan de acción que miden la eficiencia, eficacia y efectividad de su gestión; sin embargo, no cuenta con actividades e indicadores que permitan planear y evaluar el cumplimiento de los roles de  liderazgo estratégico; enfoque hacia la prevención y evaluación de la gestión del riesgo, establecidos en las normas que regulan la materia y en especial el decreto 648 de 2017.</t>
  </si>
  <si>
    <t>No se observa evidencia de que los resultados de las auditorias de seguimiento y verificación de la Información de la matriz DETECCION, CONTROL Y SEGUIMIENTO DEL PRODUCTO Y/O SERVICIO NO CONFORME, es analizada y que haya sido fuente de información para la toma de acciones correctivas y/o  preventivas que produzcan la mejora continua en los servicios que presta la entidad, tal es el caso de productos no conformes descritos en los últimos tres trimestres con “NO HAY IMÁGENES DISPONIBLES PARA EL RADICADO,  LA DIRECCION REGISTRADA EN ORFEO NO CORRESPONDE A LA SEÑALADA POR EL PETICIONARIO y LA RAZON SOCIAL REGISTRADA PARA EL RADICADO ... NO CORRESPONDE.”, lo cual es susceptible de incumplir parte del literal c) del numeral 8,4 y 8,5,1 de la NTCGP:1000-2009 e ISO -9001-2008 y la actividad No. 12 del procedimiento  CONTROL DEL PRODUCTO Y/O SERVICIO NO CONFORME  a cargo de Control Interno que establece, "Cuando se evidencie la ocurrencia de un servicio no conforme de manera repetitiva, es decir más de tres veces, se debe levantar una No conformidad al proceso afectado con el fin de identificar la causa raíz del problema y tomar acciones para corregir y evitar que se vuelva a presentar".</t>
  </si>
  <si>
    <t xml:space="preserve">NO CUMPLIMIENTO DEL QUE HACER DEL PROCESO Y OFICINA DE CONTROL INTERNO  </t>
  </si>
  <si>
    <t xml:space="preserve">RECIENTE EXPEDICIÓN DEL DECRETO 648 DE 2017, TRAE COMO CONSECUENCIA QUE EL DAFP DEBE ACTUALIZAR LAS CARTILLAS E INSTRUCCIONES EMITIDAS PARA CUMPLIR LOS ROLES DEL CONTROL INTERNO, ENFOCADO AL HACER DEL PROCESO </t>
  </si>
  <si>
    <t xml:space="preserve">LEGAL </t>
  </si>
  <si>
    <t xml:space="preserve">ENVIO DE CORREO ELECTRONICO SEMESTRAL  PARA LA ACTUALIZACION DE PROCEDIMIENTOS, EN CUMPLIOMIENTO AL PROCEDIMIENTO ELABORACIÓN Y CONTROL DE DOUMENTOS INTERNOS </t>
  </si>
  <si>
    <t xml:space="preserve">ACTUALIZAR LA FICHA DE CARACTERIZACIÓN DEL PROCESO </t>
  </si>
  <si>
    <t xml:space="preserve">PROFESIONAL ESPECIALIAZADO GRADO 16/ PROFESIONAL OFICINA DE CONTROL INTERNO </t>
  </si>
  <si>
    <t xml:space="preserve">INCUMPLIMIENTO A LA NORMAS DE GESTIÓN DOCUMENTAL  </t>
  </si>
  <si>
    <t xml:space="preserve">NO SE CUENTA CON EL RESPONSABLE DE ARCHIVO EN LA OFICINA DE CONTROL INTERNO </t>
  </si>
  <si>
    <t xml:space="preserve">INEFICIENTE CONTROL EN LA DOCUMENTACIÓN DEL SISTEMA CORRESPONDIENTE AL PROCESO.
DIFICULATAD EN LA REALIZACION DEL QUE HACER DIARIO DEL ARCHIVO  </t>
  </si>
  <si>
    <t xml:space="preserve">AQUDITORIA DEL ARCHIVO DEL PROCESO </t>
  </si>
  <si>
    <t xml:space="preserve">SOLICITAR A TRAVES DE OFICIO A DIRECCION GENERAL EL FUNCIONARIO RESPONSABLE DEL MANEJO DEL ARCHIVO DEL PROCESO </t>
  </si>
  <si>
    <t xml:space="preserve">OFICIO ENVIADO </t>
  </si>
  <si>
    <t>INCUMPLIMIENTO A LA NORMA  NTCGP:1000-2009 e ISO -9001-2008.</t>
  </si>
  <si>
    <t>DESACTUALIZACION DEL PROCEDIMIENTO AUDITORIAS INTERNAS DEL SISTEMA INTEGRAL DE GESTION</t>
  </si>
  <si>
    <t xml:space="preserve">QUE NO SE CUMPLA CON LA MEJORA CONTINUA DEL SISTEMA INTEGRAL DE GESTION </t>
  </si>
  <si>
    <t xml:space="preserve">ELIMINACION DEL PROCEDIMIENTO </t>
  </si>
  <si>
    <t xml:space="preserve">NO MEDIR LAS ACTIVIDADES DE EFICIENCIA Y EFICACIA DE DESARROLLO DEL PROCESO </t>
  </si>
  <si>
    <t xml:space="preserve">NO HA SIDO EXPEDIDA LA ACTUALIZACION DE LA CARTILLA DE LOS ROLES INTERNOS </t>
  </si>
  <si>
    <t xml:space="preserve">NO SE GENERA UN PIOSICIONAMIENTO DE LOS APORTES REALIZADOS POR EL PROCESO DE CONTROL INTERNO.  </t>
  </si>
  <si>
    <t xml:space="preserve">QUE NO EXISTA UNA MEJORA CONTINUA EN LOS PROCESOS DE LA ENTIDAD A CAUSA DE PRODUCTOS NO CONFORMES REPETITIVOS </t>
  </si>
  <si>
    <t>INCUMPLIMIENTO DE LA ACTIVIDAD No 12 DEL PROCEDIMIENTO CONTROL DEL PRODUCTO Y/O SERVICIO NO CONFORME</t>
  </si>
  <si>
    <t xml:space="preserve">SEGUIMIENTO REALIZADO AL PRODUCTO NO CONFORME/ SEGUIMIENTO A REALIZAR AL PRODUCTO NO CONFORME </t>
  </si>
  <si>
    <t xml:space="preserve">AL EFECTUAR EL SEGUIMIENTO AL PRODUCTO Y O SERVICIO NO CONFORME SELECCIONAR Y EVIDENCIAR  LOS  PRODUCTOS NO CONFORMES IDENTIFICADOS DE MANERA  REITERATIVA ESTABLECIENDO UNA NO CONFORMIDAD POR LA MISMOS. ESTABLECER EN EL PROCEDIMIENTO QUE LOS PRODUCTOS O SERVCIOS NO CONFORMES QUE TENGAN MAS DE UN AÑO DEBEN LEVANTARSE LA NO CONFORMIDAD.    </t>
  </si>
  <si>
    <t>QUE NO SE REALICE LA PUBLICACION  DE LA INFORMACIÓN MINIMA A PUBLICAR  EN  LA PAGINA WEB DE LA ENTIDAD COMO EXIGE LA ESTRATEGIA DE TRANSPARENCIA Y ACCESO A LA INFORMACIÓN</t>
  </si>
  <si>
    <t xml:space="preserve">NO SE TIENE UNA ACCION QUE PERMITA DARLE CUMPLIMIENTO A LA ESTRATEGIA DE TRANSPARENCIA Y ACCESO A LA INFORMACIÓN  </t>
  </si>
  <si>
    <t xml:space="preserve">QUE NO SE REALICE LA PUBLICACION  DE LA INFORMACIÓN MINIMA A PUBLICAR  EN  LA PAGINA WEB DE LA ENTIDAD COMO EXIGE LA ESTRATEGIA DE TRANSPARENCIA Y ACCESO A LA INFORMACIÓN GENERANDO SANCIONES PARA LA ENTIDAD </t>
  </si>
  <si>
    <t xml:space="preserve">Documentar las actividades que se desarrollan para el aseguramiento y custodia de los bienes de la Entidad, con el fin de que se definan responsables y se controlen posibles riesgos. NTCGP 1000:2009 / ISO 9001 : 2008 Numeral 4.2.3
</t>
  </si>
  <si>
    <t>QUE NO SE CUSTODIEN LOS BEINES DE LA ENTIDD</t>
  </si>
  <si>
    <t xml:space="preserve">DETRIMENTO PATRIMONIAL </t>
  </si>
  <si>
    <t xml:space="preserve">PERDIDA DE LOS BIENES DE LA ENTIDAD </t>
  </si>
  <si>
    <t xml:space="preserve">REALZAR UN PROCEDIMIENTO PARA EL ASEGURAMIENTO DE LOS BIENES EN APODERAMIENTO DE LA ENTIDAD </t>
  </si>
  <si>
    <t xml:space="preserve">No DE PROCEDIMIENTOS ELABORADOS/ No DE PROCEDIMIENTOS A ELABORAR </t>
  </si>
  <si>
    <t>SOLICITAR A LA OFICINA OPS ASESORIA SOBRE LA CREACION DEL MAPA DE RIESGO PARA EL PROCESO PARA LA IDENTIFICACION DEL RIESGO</t>
  </si>
  <si>
    <t>P</t>
  </si>
  <si>
    <t>SUBDIRECTOR PRESTACIONES SOCIALES/SECRETARIA</t>
  </si>
  <si>
    <t xml:space="preserve">DISPONER LAS CARPETAS DE LOS CONTRATOS  EN EL SEGUIMIENTO AL PLAN DE MEJORAMIENTO CORRESPONDIENTE AL SEGUNDO TRIMESTRE EN CUMPLIMIENTO A LA ACCIÓN DE LIQUIDACIÓN DE CONTRATOS  DE LA VIGENCIA </t>
  </si>
  <si>
    <t>T</t>
  </si>
  <si>
    <t xml:space="preserve">No DE CARPETAS DE CONTRATO PRESENTADAS/ No  DE CARPETAS PENDIENTES POR PRESENTAR </t>
  </si>
  <si>
    <t>CA01917-P</t>
  </si>
  <si>
    <t>CA02215-P</t>
  </si>
  <si>
    <t>POSIBLE MEDICIÓN INADECUADA DEL INDICADOR ESTRATÉGICO DEL PROCESO GESTIÓN FINANCIERA</t>
  </si>
  <si>
    <t xml:space="preserve">REALIZAR UNA ADECUADA Y COMPLETA REVISIÓN Y ACTUALIZACIÓN DE INDICADORES DE GESTIÓN DEL PROCESO </t>
  </si>
  <si>
    <t>p</t>
  </si>
  <si>
    <t>si</t>
  </si>
  <si>
    <t>Se han realizado avances  en el plan de contingencias  y la matriz de riezgos en donde se especifica que acciones se deben  tomar ante la posible materilización de estos. La evidencia se encuentra en el  equipo del funcionario Sol Cure</t>
  </si>
  <si>
    <t>Debido a la falta de presupuesto, la oficna de planeación y sistemas, elaboro un plan de mantenimiento que fue ejecutado por el grupo de apoyo del proceso TICS, el cual  se realizo durante los meses de octubre y noviembre del 2018. La evidencia se encuentra en el equipo del funcionario Harli Lopez</t>
  </si>
  <si>
    <t>La entidad de acuerdo a los analisis y evaluación de riesgos, ha seleccionado estrategias de continuidad para el proceso de TICS. La evidencia se encuentra en el equipo del funcionario Sol Cure</t>
  </si>
  <si>
    <t>La entidad actualmente se encuentra en la actualización del analisis de riesgos y tiene el plan de contingencia TIC. La evidencia se encuentra en el equpio del Funcionario Sol Cure</t>
  </si>
  <si>
    <t xml:space="preserve">El proceso de Gestión TICS, realizo el plan de mantenimiento que fue ejecutado a satisfación en los meses de octubre a noviembre
 </t>
  </si>
  <si>
    <t>La accion propuesta para el riesgo, se encuentra en analisis puesto que no es claro, ya que La entidad cuenta con la politica de seguridad, donde se informa que de haber  incumplimiento con las normas de la politica según sea el caso, dara lugar para abrir un proceso disciplinario de medidas correctivas o penales si asi lo ameritan. La evidencia se encuenta en la pagina del FPS y en el equipo del funcionario Sol Cure</t>
  </si>
  <si>
    <t>Se realizo solicitud al jefe de oficina de Tics para la actualización del Softtware de seguridad de la información, la evidencia se encuentra en el equipo del funcionario Sol Cure</t>
  </si>
  <si>
    <t>Actualmente el proceso esta actualizando los indicadores del proceso porque esta realizando cambios en la caracterización del proceso</t>
  </si>
  <si>
    <t xml:space="preserve">No se ha iniciado la ejecucion de la acción por cuanto no se cuenta con el presupuesto requerido para efectuar la compra. </t>
  </si>
  <si>
    <t xml:space="preserve">No se ha iniciado la ejecucion de la acción por cuanto no se cuenta con el presupuesto reuqerido para efectuar la compra. </t>
  </si>
  <si>
    <t>No se ha iniciado la ejecución de la meta</t>
  </si>
  <si>
    <t xml:space="preserve">El proceso Gestión  Bienes Transferidos  esta actualmente  organizando EL ARCHIVO DE GESTION DEL PROCESO DE ACUERDO A LA TRD ASIGNADA solo falta un archivador </t>
  </si>
  <si>
    <t xml:space="preserve">Al tercer al cuarto de 2018 el proceso Bienes Transferidos, actualizo los siguientes procedimientos:
1.Avaluó Técnico de bienes muebles código APGBTGADPT01,  aprobado Resolución No. 0811 de Junio 5 de 2017. Avance 100%
2. Aprovechamiento de Bienes Muebles código APGBTGADPT02,  aprobado Resolución No. 0811 de Junio 5 de 2017. Avance 100%
3. Venta de bienes muebles código APGBTGADPT03,  aprobado Resolución No. 0811 de Junio 5 de 2017. Avance 100%
4. Comodato de bienes muebles PGBTGADPT04, se aprobó con Resolución 1093 - 26/06/2015 avance el 100%
5. Procedimiento Tramite de Pago de Impuesto Predial y Valorización código APGBTGADPT05 aprobado Resolución No. 0811 de Junio5 de 2017. Avance 100%
6.  Perdida o hurto de bienes muebles código APGBTGADPT06, se aprobó con Resolución 0736 11 de mayo de 2017. Avance el 100%
7. Baja de bienes muebles por obsolescencia inservibles fue aprobado con Resolución 1897 - 10/11/2015 y se pasó al proceso Gestión Servicios Administrativos. Avance el 100%
8. Arrendamiento de inmuebles negociación y legalización código APGBTGADPT08, fue aprobado con Resolución 0487 - 18/03/2016. Avance 100%
9. Titulación de predios transferidos código APGBTGADPT09, se aprobó con Resolución 0736 11 de mayo de 2017. Avance el 100%
 10.  Avaluó técnico de bienes inmuebles APGBTGADPT10 aprobado con Resolución 1663 de sep 13 de 2016. Avance 100%
11. Negociación y legalización venta de bienes inmuebles APGBTGADPT11 se solicitó  modificación y se envió a la oficina  de planeación y sistemas nuevamente  para revisión  técnica en mayo 8 de 2017 para revisión técnica. Avance 20%
12. Con respecto al procedimiento COMODATOS BIENES INMUEBLES  APGBTGADPT12  eliminado porque fue unido y aprobado en el procedimiento  Comodato de bienes muebles PGBTGADPT04, se aprobó con Resolución 1093 - 26/06/2015 avance el 100%
13.  Des englobe de bienes inmuebles código APGBTGADPT13 se solicitó  modificación y se envió a la oficina  de planeación y sistemas nuevamente para revisión  técnica en mayo 8 de 2017 para revisión técnica. Avance 20%
14.  Escrituración y venta de Inmuebles código APGBTGADPT14 se solicitó  modificación y se envió a la oficina  de planeación y sistemas nuevamente para revisión  técnica en mayo 8 de 2017 para revisión técnica. Avance 20%
15. Seguimientos de contratos de arrendamiento Código  APGBTGADPT15, se solicitó  modificación y se envió a la oficina  de planeación y sistemas nuevamente para revisión  técnica en mayo 8 de 2017 para revisión técnica. Avance 20%
16. Atención de demanda de Bienes Inmuebles código  APGBTGADPT16,  se modificó procedimiento y se remitió a la Oficina Asesora Jurídica con memorando GAD 20172300120163 diciembre 20 de 2017 para revisión,  por cuanto muchas de las actividades del procedimiento las realiza esa oficina.  Avance 20%, carpeta memorandos enviados Año 2017 TR230.2103
17. Requerimiento a Invasores código  APGBTGADPT17, se modificó procedimiento y se remitió a la Oficina Asesora Jurídica con memorando GAD 20172300120163 diciembre 20 de 2017 para revisión,  por cuanto muchas de las actividades del procedimiento las realiza esa oficina.  Avance 20%, carpeta memorandos enviados Año 2017 TR230.2103
18. Cobro coactivo por impuestos de inmuebles código  APGBTGADPT18 ,  se modificó procedimiento y se remitió a la Oficina Asesora Jurídica con memorando GAD 20172300120163 diciembre 20 de 2017 para revisión,  por cuanto muchas de las actividades del procedimiento las realiza esa oficina.  Avance 20%, carpeta memorandos enviados Año 2017 TR230.2103
En carpeta Plan de mejoramiento institucional 2017 carpeta. 230,52,03
</t>
  </si>
  <si>
    <t xml:space="preserve">Los indicadores por proceso y estrategicos se encuentran en ajustes para realizar el cumplimientos de los objetivos de los procesos. </t>
  </si>
  <si>
    <t xml:space="preserve">Al tercer trimestre de 2018 el proceso Bienes Transferidos, actualizo los siguientes procedimientos:
1.Avaluó Técnico de bienes muebles código APGBTGADPT01,  aprobado Resolución No. 0811 de Junio 5 de 2017. Avance 100%
2. Aprovechamiento de Bienes Muebles código APGBTGADPT02,  aprobado Resolución No. 0811 de Junio 5 de 2017. Avance 100%
3. Venta de bienes muebles código APGBTGADPT03,  aprobado Resolución No. 0811 de Junio 5 de 2017. Avance 100%
4. Comodato de bienes muebles PGBTGADPT04, se aprobó con Resolución 1093 - 26/06/2015 avance el 100%
5. Procedimiento Tramite de Pago de Impuesto Predial y Valorización código APGBTGADPT05 aprobado Resolución No. 0811 de Junio5 de 2017. Avance 100%
6.  Perdida o hurto de bienes muebles código APGBTGADPT06, se aprobó con Resolución 0736 11 de mayo de 2017. Avance el 100%
7. Baja de bienes muebles por obsolescencia inservibles fue aprobado con Resolución 1897 - 10/11/2015 y se pasó al proceso Gestión Servicios Administrativos. Avance el 100%
8. Arrendamiento de inmuebles negociación y legalización código APGBTGADPT08, fue aprobado con Resolución 0487 - 18/03/2016. Avance 100%
9. Titulación de predios transferidos código APGBTGADPT09, se aprobó con Resolución 0736 11 de mayo de 2017. Avance el 100%
 10.  Avaluó cuarto de bienes inmuebles APGBTGADPT10 aprobado con Resolución 1663 de sep 13 de 2016. Avance 100%
11. Negociación y legalización venta de bienes inmuebles APGBTGADPT11 se solicitó  modificación y se envió a la oficina  de planeación y sistemas nuevamente  para revisión  técnica en mayo 8 de 2017 para revisión técnica. Avance 20%
12. Con respecto al procedimiento COMODATOS BIENES INMUEBLES  APGBTGADPT12  eliminado porque fue unido y aprobado en el procedimiento  Comodato de bienes muebles PGBTGADPT04, se aprobó con Resolución 1093 - 26/06/2015 avance el 100%
13.  Des englobe de bienes inmuebles código APGBTGADPT13 se solicitó  modificación y se envió a la oficina  de planeación y sistemas nuevamente para revisión  técnica en mayo 8 de 2017 para revisión técnica. Avance 20%
14.  Escrituración y venta de Inmuebles código APGBTGADPT14 se solicitó  modificación y se envió a la oficina  de planeación y sistemas nuevamente para revisión  técnica en mayo 8 de 2017 para revisión técnica. Avance 20%
15. Seguimientos de contratos de arrendamiento Código  APGBTGADPT15, se solicitó  modificación y se envió a la oficina  de planeación y sistemas nuevamente para revisión  técnica en mayo 8 de 2017 para revisión técnica. Avance 20%
16. Atención de demanda de Bienes Inmuebles código  APGBTGADPT16,  se modificó procedimiento y se remitió a la Oficina Asesora Jurídica con memorando GAD 20172300120163 diciembre 20 de 2017 para revisión,  por cuanto muchas de las actividades del procedimiento las realiza esa oficina.  Avance 20%, carpeta memorandos enviados Año 2017 TR230.2103
17. Requerimiento a Invasores código  APGBTGADPT17, se modificó procedimiento y se remitió a la Oficina Asesora Jurídica con memorando GAD 20172300120163 diciembre 20 de 2017 para revisión,  por cuanto muchas de las actividades del procedimiento las realiza esa oficina.  Avance 20%, carpeta memorandos enviados Año 2017 TR230.2103
18. Cobro coactivo por impuestos de inmuebles código  APGBTGADPT18 ,  se modificó procedimiento y se remitió a la Oficina Asesora Jurídica con memorando GAD 20172300120163 diciembre 20 de 2017 para revisión,  por cuanto muchas de las actividades del procedimiento las realiza esa oficina.  Avance 20%, carpeta memorandos enviados Año 2017 TR230.2103
En carpeta Plan de mejoramiento institucional 2017 carpeta. 230,52,03
</t>
  </si>
  <si>
    <t xml:space="preserve">la Ficha de Caracterizacion del proceso fue devuelta para ajustes por la oficina OPS, asi mismo la funcionaria encargada de la actualizacion solicito al revisior tecnico una mesa de tabajo la cual no se ha llevado a cabo, por que la oficina esta a la espera de los nuevos lineamientos por parte de la oficina de planeacion.SE PUEDE EVIDENCIAR EN EL CORREO ELECTRONICO indirai@fondo </t>
  </si>
  <si>
    <t>Teniendo en cuenta la implementación del MIPG en la 7 Dimensión: Control Interno, se actualiza el Modelo Estandar de Control Interno, esta actividad se ejecutara junto con la implementación del MIPG. Se espera que para el primer trimestre 2019 ya se de por terminada esta actividad; la evidencia del avance se observa en el cronograma de Trabajo MIPG, Plan de Trabajo implementación MIPG Y actas Comité de Gestión y Desempeño Institucional -2018.
De otra parte, en el plan de fortalecimiento y mantenimiento del sistema integral de gestión (MECI - CALIDAD), el cual se encuentra de forma digital en la página Intranet de la entidad, se observan los avances de algunas de las acciones que registraron grados de avance parcial en el plan de trabajo establecido para la transición del Modelo Estándar Control Interno – MECI –FPS-FCN, en aplicación del decreto 943 de 2014 en la entidad (derogado por el Decreto 1083 de 2015).</t>
  </si>
  <si>
    <t xml:space="preserve">La actividad programada ya no es procedente realizar, toda vez que para el Fondo de Pasivo Social de Ferrocarriles Nacionales de Colombia la certificación Norma Técnica de Calidad en la Gestión Pública NTCGP 1000 versión 2009 e ISO 9001:2008 estuvo vigente hasta el 18 de septiembre del 2018.
la Norma técnica ISO -9001-2015, la cual no es legalmente obligatoria implementar en la gestión de la entidad; dentro de sus requisitos no contempla la existencia de un MANUAL DE CALIDAD, objeto de actualización a través de los anexos enunciados.
Así mismo, en aplicación del Decreto 1499 de septiembre de 2017, fue adoptado el Modelo Integrado de planeación y Gestión – MIPG, como marco de referencia para dirigir, planear, ejecutar, hacer seguimiento, evaluar y controlar la gestión de las entidades y organismos públicos, con el fin de generar resultados que atiendan los planes de desarrollo y resuelvan las necesidades y problemas de los ciudadanos, con integridad y calidad en el servicio. La entidad actualmente se encuentra adelantando actividades para asegurar su implantación al 100%.
</t>
  </si>
  <si>
    <t>Durante el mes de diciembre del 2018 se terminó la gestion de la actualización y elaboración de nuevos indicadores para el proceso de medicion y mejora y estos fueron presentados al comité de Gestión y Desempeño Institucional de la entidad; quedando aprobados y adoptados  mediante Resolución  No. 2959 del 28 de diciembre del 2018.</t>
  </si>
  <si>
    <t>0.70</t>
  </si>
  <si>
    <t>Mediante correo electrónico la secretaria de la oficina Asesora de planeacion y sistemas, se solicitó la publicación de la Resolución  2959 del 28 de diciembre del 2018 con sus respectivos documentos anexos.</t>
  </si>
  <si>
    <t>Se realizo la solicitud al jefe de oficina de Tics para la actualización del Softtware de seguridad de la información, la evidencia se encuentra en el equipo del funcionario Sol Cure</t>
  </si>
  <si>
    <t>El procedimiento habia sido enviado a trasversalidad  y fue enviado a comite, pero teniendo en cuenta el cambio de subdirectores se devolvio para revision del nombrado actualmente en encargo para su revision nuevamente. Se puede evidenciar en correo electronico indirai@fondo del 20 de Septiembre del 2018. sin embargo teniendo en cuenta el nombramiento de un nuevo subdirector se realizaron cambios en la realizacion del tramite de tutela por esa razon esta sometido dicho procedimientos a cambios</t>
  </si>
  <si>
    <t xml:space="preserve">ACTUALZAR EL PROCEDIMIENTO TRAMITE DE TUTELA POR CONCEPTOS DE SERVICIOS DE SALUD MIGSSSPSPT30, DONDE SE INCLUYA ACTIVIDADES DE LOS TRAMITES (DESACATO Y  SANCIÓN) </t>
  </si>
  <si>
    <t xml:space="preserve">RELIZAR MESA DE TRABAJO CON EL LIDER RESPONSABLE DE LAS AUDITORIAS DE LA ENTIDAD PARA LA ELABORACION DEL DOCUMENTO COMO RESPONSABLE DE LA OFICINA DE PLANEACION Y DAR TRAMITE A LA ELIMINACION DEL PROCEDIMIENTO EN RESPONSABILIDAD DE LA OFICNA DE CONTROL INTERNO </t>
  </si>
  <si>
    <t>se realizo el contexto estrategico del riesgo a traves de la metodologia DOFA con la asesoria de la oficina OPS en el mes de Noviembre, y se tiene programando acorde a los lineamientos de la guia de a administracion del riesgo finalizar en el mes de Enero del 2019</t>
  </si>
  <si>
    <t xml:space="preserve">SOLICITAR MESA DE TRABAJO AL DIRECTOR GENERAL Y LA COORDINACIÓN DE SALUD, PARA BUSCAR SOLUCIÓN SOBRE  LAS RESPUESTAS DE  LAS PQRSD A NIVEL NACIONAL, PARA QUE ESTAS SEAN OPORTUNAS </t>
  </si>
  <si>
    <t>El proceso de Atención al Ciudadano en compañía de los asesores de Dirección General esta adelantando a traves de mesas de trabajo un proceso de seguimiento mes a mes del año 2017 y 2018 de las quejas en cada una PUNTOS ADMINISTRATIVOS FUERA DE BOGOTA , en el cual se realiza una comparación para validar donde se esta generando la falla en la demora de las PQRS presentadas por los ciudadanos. De igual manera el proceso se encuentra trabajando en conjunto con el Subdirector de Prestaciones Sociales haciendole entrega de la relacion de las quejas pendientes de la Division Santander a traves de memorando 20182200116133</t>
  </si>
  <si>
    <t>El proceso de atencion al ciudado cuenta con una funcionaria que se encarga de atender las llamdas entrantes y salientes en el Call Center, mediante reunion programada por secretaria general se llego al acuerdo de la planeacion que corresponde a la adecuacion de las instalaciones que corresponden al mismo, de la cual se concluyo que sera ejecutado para los inicios del año 2019 con los  recursos tecnologicos necesarios, a la fecha se está realizando un estudio con diferentes empresas para la escogencia e iniciacion de la ejecucion del call center.</t>
  </si>
  <si>
    <t>La guía de política de administración del riesgo a la cual se le incorporo la metodología dofa, fue actualizada y revisada técnicamente durante el mes de diciembre/2018 y se encuentra en ajustes por parte de la contratista responsable para presentar ante el comité de coordinación del sistema de control interno de la entidad, para su adopción y socialización respectiva; lo cual se puede evidenciar en matriz de control de revisión técnica de documentos y correos electrónicos.</t>
  </si>
  <si>
    <t>El Modelo Integrado de Planeación y Gestión – MIPG, plantea su desarrollo a través de siete (7) Dimensiones Operativas: 1) Talento Humano, 2) Direcciona-miento Estratégico, 3) Gestión con Valores para el Resultado, 4) Evaluación de Resultados, 5) Información y Comunicación, 6) Gestión del Conocimiento y la Innovación 7) Control Interno, las cuales corresponden al conjunto de políticas, prácticas, elementos e instrumentos con un propósito común, que permiten desarrollar un proceso de gestión estratégica que se adapta a las características particulares de cada entidad pública.
Por tanto, la entidad a través de la Oficina Asesora de Planeación y Sistemas y la Secretaria General de la entidad, en el mes de abril de 2018, junto con los líderes de cada área o proceso en la entidad dieron inicio a la implementación y /o actualización de las políticas señaladas en el citado decreto; esto a través de la aplicación de un Audiagnóstico (corte a 30 de abril 2018), cuyos resultados se dieron a conocer en el acta No. 09 del Comité de Gestión y Desempeño Institucional en la sesión llevada a cabo el día 01 de noviembre de 2018.
Se cuenta con un cronograma de actividades que se ha venido ejecutando desde mayo de 2018, con la finalidad de culminar la implementación del MIPG en la entidad ( incluye capacitaciones al grupo de apoyo y líderes),  y con un plan de trabajo por cada una de las políticas establecidas en el MIPG, de las cuales hace parte integral el Modelo Estándar de Control Interno – MECI, en especial en su Dimensión siete (Control Interno), el cual puede ser consultado en los registros de la Oficina de Planeación y Sistemas, si así lo consideran pertinente.</t>
  </si>
  <si>
    <t>Mediante el Decreto No 4747 de 2007, en el capitulo III "dicha verificacion podra hacerse a traves del documento de identidad o cualquier otro mecanismo tecnologico que permita demostrarla y solo podra exigirse adicionalemente el carnet que demuestre la afiliacion cuando la entidad responsable del pago este obligada a entregarlo y el usuario lo porte" por tal razon no es obligatorio el uso de carnet para la atencion a los servicios de Salud. sin embargo el procedimiento se encuentra en ajustes por parte del proceso para ser enviado a revision  tecnica</t>
  </si>
  <si>
    <t>Se realizó la actualización del contexto estratégico de la entidad con los diferentes procesos, EVIDENCIA. Que se encuentra en la TRD: 120  41 .02 PLANEACIÓN Y AUTOEVALUACIÓN DEL PROCESO</t>
  </si>
  <si>
    <t>Se está realizando la actualización del procedimiento ESDESOPSPT14 - Formulación, Administración Y Seguimiento del Plan Anticorrupción Yde Atención Al Ciudadano,  el cual va en un grado de avacne del 10%, evidenica en equipo de computo del responsable.</t>
  </si>
  <si>
    <t>Los procedimientos de la actualizacion de las TRD se encuentran a la espera de aprobacion por parte del Archivo General de la Nacion por ende el proceso de Gestion Documental realizó el memorando SEG-20182200085363 para la   solicitud de  un Archivista  con el fin de presentar las propuestas de actualizacion de las TRD de la divisiones  al AGN ya que por el Acuerdo N° 004 del 15 marzo del 2013  deben ser sustentadas y presentadas  por un especialista en archivos.</t>
  </si>
  <si>
    <t>A la fecha de seguimiento el proceso seguimiento y evaluación independiente se encuentra realizando las correcciones de las revsión tecnica efectuada por la oficina de planeación y sisitemas, se espera entregar las correcciones realiazadas el proximo semesntre del 2019.</t>
  </si>
  <si>
    <t xml:space="preserve">A la fecha de seguimiento el proceso seguimiento y evaluación independiente cuenta con un funcionario encargado del archivo de gestión del proceso, quien actualmente el archivo se encuentra al dia con normas archiciticas correspondientes. </t>
  </si>
  <si>
    <t>El grupo de trabajo de control interno, solicitó mediante memorando GCI 20181100030423, de fecha 22/03/18, se efectuen las gestiones para que por parte de la ofina de planeación se actualice el procedimiento y pueda ser trasladado a la oficna de planeación y sistemas teniendo en cuenta que los mismos son los que realizan la auditorias de calidad, a la fecha no se ha recibido respeusta por parte de la  misma, se efectuara por parte del proceso una reiteración para efectos de realizar la mesa de trabajo con el fin de trasladar el procedimietno mencionado.</t>
  </si>
  <si>
    <t xml:space="preserve">El proceso seguimiento y evaluación independiente, en los seguimiento que ha realizado a los prooducto no conformes ha verificado que lo mismo no tengan mas de un año para poder levartle una no conformidad, sin embargo los productos no conformes dectectados son verificados y correjidos por los proceso una vez se realiza el seguimiento por l control interno. </t>
  </si>
  <si>
    <t xml:space="preserve">
Se efectuó solicitud a Gestión Documental la actualización de las TRD de la Subdirección Financiera mediante memorandos No. SFI-20184000023223 del 02 de marzo de 2018 y SFI-20184000029673 del 21 de marzo de 2018. Quedó pendiente de efectuar la mesa de trabajo con el GIT de Atención al Ciudadano y Gestión Documental en el mes de mayo de 2018 conforme al cronograma establecido en el Memorando No. GUD -20182200019653 del 22 de Febrero de 2018.Las evidencias se encuentran en la carpeta soporte de la Subdirección Financiera - EVIDENCIAS PLANES SISTEMA INTEGRAL DE GESTIÓN.
</t>
  </si>
  <si>
    <t>La Subdireccion Financiera presento y actualizo los indicadores  
 Las evidencias se encuentran en la carpeta soporte de la Subdirección Financiera - EVIDENCIAS PLANES SISTEMA INTEGRAL DE GESTIÓN.</t>
  </si>
  <si>
    <t>La Subdireccion Financiera para este trimestre no actualizo ni presento el procedimiento y actualmente se encuentra en proceso de revision de los procedimientos del Área.</t>
  </si>
  <si>
    <t>La Subdireccion Financiera programo una induccion al Área para el manejo de Gestion Documental y tramites de correspondencia el 25 de septiembre de 2018 a 9am 
Las evidencias se encuentran en la carpeta 400-5203</t>
  </si>
  <si>
    <t>En el IV trimestre del 2018 se continuó con el plan de contingencia iniciado por la Dirección General  en el cual se propuso liquidar 1036 contratos de las vigencias  2015, 2016. 2017. A corte 31 de diciembre de 2018 se liquidaron 975 contratos, es decir, se ha dado cumplimiento en un 91%. Se ha avanzado en la medida en que la documentación requerida ha sido entregada en el tiempo que se disponen por parte de las diferentes dependencias. Esta información puede ser evidenciada en base de datos manejada por la coordinadora de liquidaciones.</t>
  </si>
  <si>
    <t>ABIERTO</t>
  </si>
  <si>
    <t>MARIA FRAGOZO</t>
  </si>
  <si>
    <t>A la fecha de seguimiento se evidneica que La guía de política de administración del riesgo a la cual se le incorporo la metodología dofa, fue actualizada y revisada técnicamente durante el mes de diciembre/2018 y se encuentra en ajustes por parte de la contratista responsable para presentar ante el comité de coordinación del sistema de control interno de la entidad, para su adopción y socialización respectiva; lo cual se puede evidenciar en matriz de control de revisión técnica de documentos y correos electrónicos.</t>
  </si>
  <si>
    <t>NO</t>
  </si>
  <si>
    <t>A la fecha de seguimiento se evidencia que la implementación del MIPG en la 7 Dimensión: Control Interno, se actualiza el Modelo Estandar de Control Interno, esta actividad se ejecutara junto con la implementación del MIPG. Se espera que para el primer trimestre 2019 ya se de por terminada esta actividad; la evidencia del avance se observa en el cronograma de Trabajo MIPG, Plan de Trabajo implementación MIPG Y actas Comité de Gestión y Desempeño Institucional -2018.
De otra parte, en el plan de fortalecimiento y mantenimiento del sistema integral de gestión (MECI - CALIDAD), el cual se encuentra de forma digital en la página Intranet de la entidad, se observan los avances de algunas de las acciones que registraron grados de avance parcial en el plan de trabajo establecido para la transición del Modelo Estándar Control Interno – MECI –FPS-FCN, en aplicación del decreto 943 de 2014 en la entidad (derogado por el Decreto 1083 de 2015).</t>
  </si>
  <si>
    <t>A la fecha de seguimiento se evidencia queEl Modelo Integrado de Planeación y Gestión – MIPG, plantea su desarrollo a través de siete (7) Dimensiones Operativas: 1) Talento Humano, 2) Direcciona-miento Estratégico, 3) Gestión con Valores para el Resultado, 4) Evaluación de Resultados, 5) Información y Comunicación, 6) Gestión del Conocimiento y la Innovación 7) Control Interno, las cuales corresponden al conjunto de políticas, prácticas, elementos e instrumentos con un propósito común, que permiten desarrollar un proceso de gestión estratégica que se adapta a las características particulares de cada entidad pública.Por tanto, la entidad a través de la Oficina Asesora de Planeación y Sistemas y la Secretaria General de la entidad, en el mes de abril de 2018, junto con los líderes de cada área o proceso en la entidad dieron inicio a la implementación y /o actualización de las políticas señaladas en el citado decreto; esto a través de la aplicación de un Audiagnóstico (corte a 30 de abril 2018), cuyos resultados se dieron a conocer en el acta No. 09 del Comité de Gestión y Desempeño Institucional en la sesión llevada a cabo el día 01 de noviembre de 2018.
Se cuenta con un cronograma de actividades que se ha venido ejecutando desde mayo de 2018, con la finalidad de culminar la implementación del MIPG en la entidad ( incluye capacitaciones al grupo de apoyo y líderes),  y con un plan de trabajo por cada una de las políticas establecidas en el MIPG, de las cuales hace parte integral el Modelo Estándar de Control Interno – MECI, en especial en su Dimensión siete (Control Interno), el cual puede ser consultado en los registros de la Oficina de Planeación y Sistemas, si así lo consideran pertinente.</t>
  </si>
  <si>
    <t>A La fecha de seguimiento se evidencia que el proceso de direcionamiento estrategico, se ecuentra actualizando los procedimientos que se ecuentran a su cargo, no es posible que el proceso reprote que no aplica la actividad teniedno en cuetna que se evdencian actualizaciones a losp prcedimientos.</t>
  </si>
  <si>
    <t>A La fecha de seguimiento se evidencia que el proceso de direcionamiento estrategico,está realizando la actualización del procedimiento ESDESOPSPT14 - Formulación, Administración Y Seguimiento del Plan Anticorrupción Yde Atención Al Ciudadano,  el cual va en un grado de avacne del 10%, evidenica en equipo de computo del responsable.</t>
  </si>
  <si>
    <t>El procedimiento se encuentra en ajustes de revisión técnica y sus ajueste deben ser a corde a los requisitos del Sistema Integral de gestión  basado en ISO 9001 -2008 a ISO 9001 -2015 y MIPG.; EVIDECIA: EN LOS CORREO internos Liliang@fondo y Yanethf@fondo.</t>
  </si>
  <si>
    <t xml:space="preserve">A La fecha de seguimiento se evidencia que el proceso de direcionamiento estrategico,SEGUIMIENTO Y MEDICION A LOS PROCESOS </t>
  </si>
  <si>
    <t>a la fecha de seguimiento se evidencia que La accion propuesta para el riesgo, se encuentra en analisis puesto que no es claro, ya que La entidad cuenta con la politica de seguridad, donde se informa que de haber  incumplimiento con las normas de la politica según sea el caso, dara lugar para abrir un proceso disciplinario de medidas correctivas o penales si asi lo ameritan.</t>
  </si>
  <si>
    <t>a la fecha de seguimiento se evidencia que Se han realizado avances  en el plan de contingencias  y la matriz de riezgos en donde se especifica que acciones se deben  tomar ante la posible materilización de estos.</t>
  </si>
  <si>
    <t>a la fecha de seguimiento se evidencia que Se realizo la solicitud al jefe de oficina de Tics para la actualización del Softtware de seguridad de la información.</t>
  </si>
  <si>
    <t>a la fecha de seguimiento se evidencia que Se realizo solicitud al jefe de oficina de Tics para la actualización del Softtware de seguridad de la información.</t>
  </si>
  <si>
    <t>a la fecha de seguimiento se evidencia que La entidad de acuerdo a los analisis y evaluación de riesgos, ha seleccionado estrategias de continuidad para el proceso de TICS.</t>
  </si>
  <si>
    <t>a la fecha de seguimiento se evidencia que La entidad actualmente se encuentra en la actualización del analisis de riesgos y tiene el plan de contingencia TIC.</t>
  </si>
  <si>
    <t xml:space="preserve">A la fecha de seguimiento se evidencia que mediante resolución  Resolución  No. 2959 del 28 de diciembre del 2018, se evidencia la aprobación de los siguientes indicadores, EFECTIVIDAD DE LAS ACCIONES IMPLEMENTADAS EN LOS PLANES INSTITUCIONALES, ATRIBUTOS DE CALIDAD IMPLEMENTADAS, MEJORAMIENTO DE LA PERCEPCION DENTRO DEL SECTOR, sin embargo no se evidencia la modiificación a los indicadores anteriores que se encuentran en el proceso, asi mismo si bien se realizó la aprobacion de nuevos indicadores no se evidencia la publicación de los mismos en la pagina de intranet, una vez revisados no se podrá establcer la eficacia de la acción hasta tanto el proceso no publique los nuevos indicadores aprobados y actualize lo que se ecuentran en la pagina. </t>
  </si>
  <si>
    <t>A la fecha de seguimiento se evidencia que a actualizacion de las TRD se encuentran a la espera de aprobacion por parte del Archivo General de la Nacion por ende el proceso de Gestion Documental realizó el memorando SEG-20182200085363 para la   solicitud de  un Archivista  con el fin de presentar las propuestas de actualizacion de las TRD de la divisiones  al AGN ya que por el Acuerdo N° 004 del 15 marzo del 2013  deben ser sustentadas y presentadas  por un especialista en archivos.</t>
  </si>
  <si>
    <t>A la fecha de seguimiento se evidencia queEl proceso de Atención al Ciudadano en compañía de los asesores de Dirección General esta adelantando a traves de mesas de trabajo un proceso de seguimiento mes a mes del año 2017 y 2018 de las quejas en cada una PUNTOS ADMINISTRATIVOS FUERA DE BOGOTA , en el cual se realiza una comparación para validar donde se esta generando la falla en la demora de las PQRS presentadas por los ciudadanos. De igual manera el proceso se encuentra trabajando en conjunto con el Subdirector de Prestaciones Sociales haciendole entrega de la relacion de las quejas pendientes de la Division Santander a traves de memorando 20182200116133</t>
  </si>
  <si>
    <t>A la fecha de seguimiento se evidencia queEl proceso de atencion al ciudado cuenta con una funcionaria que se encarga de atender las llamdas entrantes y salientes en el Call Center, mediante reunion programada por secretaria general se llego al acuerdo de la planeacion que corresponde a la adecuacion de las instalaciones que corresponden al mismo, de la cual se concluyo que sera ejecutado para los inicios del año 2019 con los  recursos tecnologicos necesarios, a la fecha se está realizando un estudio con diferentes empresas para la escogencia e iniciacion de la ejecucion del call center.</t>
  </si>
  <si>
    <t>CARLOS HABIB</t>
  </si>
  <si>
    <t>Se evidencia que el proceso seguimiento y evaluación independiente se encuentra realizando las correcciones de las revsión tecnica efectuada por la oficina de planeación y sisitemas, se espera entregar las correcciones realiazadas el proximo semesntre del 2019.</t>
  </si>
  <si>
    <t>Mediante verificacion presencal se pudo evidenciar en la carpeta planillas de transferencia documental documentos de apoyo, el formato unico de inventario documental, donde se evidencia la entrega del archivo de gestion vigencia 2016 entregado el 30/11/2018 y que se enceuntra listo para entregar la vigencia 2017 que debe entregarse en febrero 2019.</t>
  </si>
  <si>
    <t>CERRADO</t>
  </si>
  <si>
    <t xml:space="preserve">SI SE ESTABLECE EFICACIA DE LA ACCIÓN TENIEDNO EN CUENTA QUE EL PROCESO SEGUIMIENTO Y EVALUACIÓN INDEPENDIENTE EFECTUO LA ENTREGA DEL ARCHIVO DE LA VIGENCIA 2016 ASI MISMO EL ARCHIVO DE LA VIGENCIA 2017 SE ENCUENTRA ACORDE CON LAS NORMAS ARCHIVISTICAS  </t>
  </si>
  <si>
    <t xml:space="preserve">El proceso seguimiento y evaluación independiente efectuará una mesa trabajo con la oficina de planeación y sisitemas a fin de que se actualice el procedimiento y pueda ser trasladado a la oficna de planeación y sistemas teniendo en cuenta que los mismos son los que realizan la auditorias de calidad, </t>
  </si>
  <si>
    <t>A la fecha de seguimiento se evidencia que en el proceso de servicio o porducto no conforme fue actualizado por la oficna de planeación y sistemas en compañia de lcontrol interno donde se incluyó un plazo para los procesos de establecer que a los PRODUCTOS O SERVCIOS NO CONFORMES  que tengan mas de un año se debe levantar una no conformidad.</t>
  </si>
  <si>
    <t>SI SE ESTABLECE EFICACIA DE LA ACCIÓN , TENIENDO EN CUENTA QUE QUE EL PROCEDIMIENTO FUE ACTALIZADO Y PERMITE MEDIR LAS ACTIVIDADES DE EFICIENCIA Y EFICACIA DEL DESARROLLO DEL PROCESO.</t>
  </si>
  <si>
    <t>A la fecha de seguimiento se evidencia que el proceso de Direccionamiento Estrategico, REALIZÓ ACTALIZACIÓN DEL CONTEXTO ESTRATEGICO, se ecuentra actualmente para presentación  del comité para la construcción de estrategias para cada porceso.</t>
  </si>
  <si>
    <t xml:space="preserve">Efectuado el seguimiento del IV Trimestre de 2018 y revisado el Decreto No 4747 de 2007, en el capitulo III se evidencia la no obligatoriedad de la presentación del carnet, sin embargo el decreto no elimina el uso del mismo; por lo cual se sugiere al proceso realizar mesa de trabajo para realizar los ajustes y poder continuar con la revisión técnica. </t>
  </si>
  <si>
    <t>PAOLA CELY</t>
  </si>
  <si>
    <t xml:space="preserve">Efectuado el seguimiento del IV Trimestre de 2018, se evidencia que el proceso no ha generado avance en la actualización de la ficha de caracterización, pues no se han realizado los ajustes solicitados por la oficina de OPS. Se recomienda realizar un cronograma de trabajo y estipular fechas de entrega. </t>
  </si>
  <si>
    <t xml:space="preserve">Efectuado el seguimiento del segundo semestre de 2018, se evidencia que el proceso no ha generado avance  en la actualización del procedimiento trámite de tutela por conceptos de salud, por lo cual se recomienda realizar mesas de trabajo y Se recomienda realizar un cronograma de trabajo y estipular fechas de entrega. </t>
  </si>
  <si>
    <t xml:space="preserve">Realizado el seguimiento del  IV Trimestrede  2018 a tráves del aplicatio documental Orfeo, se evidencia que se efectuo la solicitud a Gestión Documental la actualización de las TRD de la Subdirección Financiera mediante memorandos No. SFI-20184000023223 del 02 de marzo de 2018 y SFI-20184000029673 del 21 de marzo de 2018; sin embargo la mesa de trabajo no se efectuoó y por ende los expedientes no han sido actualizados de acuerdo a la actualzaición de la TRD. </t>
  </si>
  <si>
    <t xml:space="preserve">Efectuado el seguimiento del IV Trimestre de 2018, se evidencia que el proceso Gestión de Recursos Financieros (Contabilidad) no ha realizado ningún tipo de avance en la actualización de procedimientos. Se sugiere establecer plan de acción para poder adelantar esta actividad. </t>
  </si>
  <si>
    <t xml:space="preserve">Efectuado el seguimiento del IV trimestre de 2018 se evidencia en el reporte de capacitación de la oficina de Gestión documental, que se brindó asesorioa al proceso Gestión de Recursos Financieros  Contabilidad el día 05 de septiembre de 2018.  </t>
  </si>
  <si>
    <t xml:space="preserve">Efectuado el seguimiento del IV Trimestre de 2018, se evidencia que el proceso Gestión de servicios Administrativos no ha realizado ningún tipo de avance en la actualización de procedimientos. Se sugiere establecer plan de acción para poder adelantar esta actividad. </t>
  </si>
  <si>
    <t xml:space="preserve">Efectuado el seguimiento del IV Trimestre de 2018, se evidencia que el proceso Gestión de servicios Administrativos Cali no ha realizado ningún tipo de avance, por lo que se sugiere establecer un mecanismo de trabajo con la sede Bogotá para poder determinar la forma de proyectar en la caja menor de la ciudad de bogotá el presupuesto de $300,000 y así pder realizar el cambio del Banner del Aviso Externo de la Oficina de La ciudad de Cali. </t>
  </si>
  <si>
    <t xml:space="preserve">Efectuado el seguimiento del IV Trimestre de 2018, se evidencia que el proceso Gestión de servicios Administrativos Buenaventura no ha realizado ningún tipo de avance, por lo que se sugiere establecer un mecanismo de trabajo con la sede Bogotá para poder determinar la forma de proyectar en la caja menor de la ciudad de Bogotá el presupuesto, para realizar la instalación de la planta eléctrica. </t>
  </si>
  <si>
    <t xml:space="preserve">Efectuado el seguimiento del IV Trimestre de 2018, se evidencia que el proceso Gestión de servicios Administrativos no ha realizado ningún tipo de avance en la realización del procedimiento para el aseguramiento de los bienes en apoderamiento de la entidad. Se sugiere establecer plan de acción y mesa de trabajo con el equipo de trabajo para poder adelantar esta actividad. </t>
  </si>
  <si>
    <t xml:space="preserve">Efectuado el seguimiento del IV Trimestre, se evidencia  un avance en la organiazción del archivo, sin embargo falta organizar la totalidad de la información, pues se evidencia carpetas con más de 200 foliosy falta información por archivar. </t>
  </si>
  <si>
    <t>Efectuada la revisión de la vigencia 2018, se solicita al proceso reportar los avances del segundo semestre de 2018 a corte 31 de diciembre, información que no se evidencia reportada. Sin embargo se evidencia a través de la intranet http://190.145.162.131/sipnvo/mapa.asp?sq=2003212 que 8 de los 16 documentos del sistema integral de gestión tienen fechas de actualización muy antiguas, por lo cual se sugiere realizar revisión y proceder a actualiar y/o modificar dichos documentos: 
1) APGBTGADPT04 - Comodato Bienes Muebles,  última fecha de actualización 26/06/2015
2) APGBTGADPT11  - Negociación Y Legalización - Venta De Bienes Inmuebles,  última fecha de actualización13/09/2010
3) APGBTGADPT13  -  Desenglobe De Bienes Inmuebles,  última fecha de actualización 26/11/2010
4) APGBTGADPT14 -  Escrituración Y Venta De Inmuebles,  última fecha de actualización 10/12/2012.
5) APGBTGADPT15 -  Seguimiento A Contratos De Arrendamiento De Inmuebles, última fecha de actualización 10/12/2012
6) APGBTGADPT16 - Atención A Demandas De Bienes Inmuebles, última fecha de actualización 10/12/2012
7) APGBTGADPT17 -  Requerimientos A Invasores, última fecha de actualización 10/12/2012
8) APGBTGADPT18  -  Cobros Coactivos Por Impuestos De Inmuebles 10/12/2012</t>
  </si>
  <si>
    <t>Realizado el seguimiento a la segunda vigencia de 2018, se evidencia que el grupo bienes transferidos no ha tenido avances en la actualización de los indicadores por proceso estratégicos, loc aules se encuentran en ajustes.</t>
  </si>
  <si>
    <t>ABERTO</t>
  </si>
  <si>
    <t>Efectuado el seguimiento de la vigencia 2018, se evidencia que junto a la oficina de planeación, se llevo a cabo lel contexto estratégico del riesgo a tráves de la identificación de amenzas en la metodología DOFA, sin embargo aún se encuentra pendiente la creación del mapa de riesgo. Se sugiere ejecutar la mesa de trabajo e implementar las acciones que ahí se determinen para poder darle cumplimiento a esta acción.</t>
  </si>
  <si>
    <t xml:space="preserve">Realizado el seguimiento del IV Trimnestre de 2018, se evidencia que se realizó un plan de contingencia en el cual, e propuso liquidar 1036 contratos de las vigencias  2015, 2016. 2017. A corte 31 de diciembre de 2018 se liquidaron 975 contratos, es decir, se ha dado cumplimiento en un 91%. </t>
  </si>
  <si>
    <t xml:space="preserve">SI SE ESTABLECE EFICACIA DE LA ACCIÓN TENIENDO EN CUENTA QUE EL PROCESO REALIZÓ CAPACITACIÓN SOBRE EL INSTRUCTIVO DE MANEJO DE ARCHIVO ESTABLECIDO POR LA ENTIDAD, </t>
  </si>
  <si>
    <t xml:space="preserve">Realizado el segumiento del IV Trimestre de 2018, se evidencia que el proceso gestión de recursos financieros incluyo 3 nuevos indicadortes EGRF 07, EGRF 08 Y EGRF 09. Sim embargo el indicador estipula la actualizacion de los que se ecuentran publicados, se recomienda revisar los indicadores del proceso con el fin de actualizarlos de acuadro a la normatividad. </t>
  </si>
  <si>
    <t xml:space="preserve">a la fecha de seguimiento se evidencia que la elaboración deL plan de matenimientode los equipos de computo los cuales fueron ejecutados por el porceso de gestion TICS, en los meses de octubre y nombre del 2018. </t>
  </si>
  <si>
    <t>SI SE ESTABLECE EFICACIA DE LA ACCIÓN TENIENDO EN CUENTA QUE EL PROCESO REALIZÓ EL DEBIDO MANTENIEMIENTO A LOS EQUPOS DE COMPUTO DEL FPS.</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</si>
</sst>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dd/mm/yyyy;@"/>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d&quot; de &quot;mmmm&quot; de &quot;yyyy"/>
    <numFmt numFmtId="192" formatCode="0.000"/>
    <numFmt numFmtId="193" formatCode="0.0"/>
    <numFmt numFmtId="194" formatCode="mmm\-yyyy"/>
    <numFmt numFmtId="195" formatCode="0.00_);\(0.00\)"/>
    <numFmt numFmtId="196" formatCode="0_);\(0\)"/>
    <numFmt numFmtId="197" formatCode="0.0_);\(0.0\)"/>
    <numFmt numFmtId="198" formatCode="[$-C0A]dddd\,\ d&quot; de &quot;mmmm&quot; de &quot;yyyy"/>
    <numFmt numFmtId="199" formatCode="#,##0.0_);\(#,##0.0\)"/>
    <numFmt numFmtId="200" formatCode="#,##0.0"/>
    <numFmt numFmtId="201" formatCode="_(* #,##0.00_);_(* \(#,##0.00\);_(* &quot;-&quot;_);_(@_)"/>
  </numFmts>
  <fonts count="77">
    <font>
      <sz val="10"/>
      <name val="Arial"/>
      <family val="2"/>
    </font>
    <font>
      <sz val="11"/>
      <color indexed="8"/>
      <name val="Calibri"/>
      <family val="2"/>
    </font>
    <font>
      <b/>
      <sz val="10"/>
      <name val="Arial Narrow"/>
      <family val="2"/>
    </font>
    <font>
      <b/>
      <i/>
      <sz val="10"/>
      <name val="Arial"/>
      <family val="2"/>
    </font>
    <font>
      <b/>
      <sz val="10"/>
      <name val="Arial"/>
      <family val="2"/>
    </font>
    <font>
      <sz val="10"/>
      <name val="Arial Narrow"/>
      <family val="2"/>
    </font>
    <font>
      <b/>
      <sz val="10"/>
      <color indexed="23"/>
      <name val="Arial Narrow"/>
      <family val="2"/>
    </font>
    <font>
      <b/>
      <sz val="6"/>
      <name val="Arial Narrow"/>
      <family val="2"/>
    </font>
    <font>
      <b/>
      <sz val="8"/>
      <name val="Arial Narrow"/>
      <family val="2"/>
    </font>
    <font>
      <sz val="9"/>
      <name val="Arial Narrow"/>
      <family val="2"/>
    </font>
    <font>
      <sz val="9"/>
      <name val="Tahoma"/>
      <family val="2"/>
    </font>
    <font>
      <b/>
      <sz val="9"/>
      <name val="Tahoma"/>
      <family val="2"/>
    </font>
    <font>
      <sz val="11"/>
      <name val="Arial Narrow"/>
      <family val="2"/>
    </font>
    <font>
      <sz val="12"/>
      <name val="Arial Narrow"/>
      <family val="2"/>
    </font>
    <font>
      <sz val="14"/>
      <name val="Arial Narrow"/>
      <family val="2"/>
    </font>
    <font>
      <sz val="16"/>
      <name val="Arial Narrow"/>
      <family val="2"/>
    </font>
    <font>
      <b/>
      <sz val="14"/>
      <name val="Arial Narrow"/>
      <family val="2"/>
    </font>
    <font>
      <b/>
      <sz val="11"/>
      <name val="Arial Narrow"/>
      <family val="2"/>
    </font>
    <font>
      <b/>
      <i/>
      <sz val="10"/>
      <name val="Arial Narrow"/>
      <family val="2"/>
    </font>
    <font>
      <sz val="8"/>
      <name val="Arial Narrow"/>
      <family val="2"/>
    </font>
    <font>
      <b/>
      <sz val="9"/>
      <name val="Arial Narrow"/>
      <family val="2"/>
    </font>
    <font>
      <i/>
      <sz val="10"/>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Arial Narrow"/>
      <family val="2"/>
    </font>
    <font>
      <sz val="10"/>
      <color indexed="10"/>
      <name val="Arial"/>
      <family val="2"/>
    </font>
    <font>
      <i/>
      <sz val="10"/>
      <color indexed="36"/>
      <name val="Arial"/>
      <family val="2"/>
    </font>
    <font>
      <sz val="10"/>
      <color indexed="10"/>
      <name val="Arial Narrow"/>
      <family val="2"/>
    </font>
    <font>
      <sz val="11"/>
      <color indexed="10"/>
      <name val="Arial Narrow"/>
      <family val="2"/>
    </font>
    <font>
      <sz val="10"/>
      <color indexed="8"/>
      <name val="Arial"/>
      <family val="2"/>
    </font>
    <font>
      <b/>
      <sz val="10"/>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10"/>
      <color theme="0" tint="-0.4999699890613556"/>
      <name val="Arial Narrow"/>
      <family val="2"/>
    </font>
    <font>
      <sz val="10"/>
      <color theme="1"/>
      <name val="Arial Narrow"/>
      <family val="2"/>
    </font>
    <font>
      <sz val="10"/>
      <color rgb="FFFF0000"/>
      <name val="Arial"/>
      <family val="2"/>
    </font>
    <font>
      <i/>
      <sz val="10"/>
      <color rgb="FF7030A0"/>
      <name val="Arial"/>
      <family val="2"/>
    </font>
    <font>
      <sz val="10"/>
      <color rgb="FFFF0000"/>
      <name val="Arial Narrow"/>
      <family val="2"/>
    </font>
    <font>
      <sz val="11"/>
      <color rgb="FFFF0000"/>
      <name val="Arial Narrow"/>
      <family val="2"/>
    </font>
    <font>
      <b/>
      <sz val="10"/>
      <color theme="1"/>
      <name val="Arial Narrow"/>
      <family val="2"/>
    </font>
    <font>
      <b/>
      <sz val="10"/>
      <color theme="1" tint="0.49998000264167786"/>
      <name val="Arial Narrow"/>
      <family val="2"/>
    </font>
    <font>
      <sz val="10"/>
      <color theme="1"/>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6" tint="-0.24997000396251678"/>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3" tint="-0.4999699890613556"/>
      </left>
      <right style="double">
        <color theme="3" tint="-0.4999699890613556"/>
      </right>
      <top style="double">
        <color theme="3" tint="-0.4999699890613556"/>
      </top>
      <bottom style="double">
        <color theme="3" tint="-0.4999699890613556"/>
      </bottom>
    </border>
    <border>
      <left style="double">
        <color theme="7" tint="-0.24993999302387238"/>
      </left>
      <right style="double">
        <color theme="7" tint="-0.24993999302387238"/>
      </right>
      <top style="double">
        <color theme="7" tint="-0.24993999302387238"/>
      </top>
      <bottom style="double">
        <color theme="7" tint="-0.24993999302387238"/>
      </bottom>
    </border>
    <border>
      <left style="medium"/>
      <right/>
      <top style="medium"/>
      <bottom style="medium"/>
    </border>
    <border>
      <left style="double"/>
      <right style="double"/>
      <top style="double"/>
      <bottom style="double"/>
    </border>
    <border>
      <left style="double"/>
      <right/>
      <top style="double"/>
      <bottom/>
    </border>
    <border>
      <left style="double"/>
      <right/>
      <top/>
      <bottom/>
    </border>
    <border>
      <left style="double"/>
      <right/>
      <top/>
      <bottom style="double"/>
    </border>
    <border>
      <left style="double">
        <color theme="7" tint="-0.24993999302387238"/>
      </left>
      <right style="double">
        <color theme="7" tint="-0.24993999302387238"/>
      </right>
      <top style="double">
        <color theme="7" tint="-0.24993999302387238"/>
      </top>
      <bottom/>
    </border>
    <border>
      <left style="double">
        <color theme="7" tint="-0.24993999302387238"/>
      </left>
      <right style="double">
        <color theme="7" tint="-0.24993999302387238"/>
      </right>
      <top/>
      <bottom style="double">
        <color theme="7" tint="-0.24993999302387238"/>
      </bottom>
    </border>
    <border>
      <left style="double">
        <color theme="7"/>
      </left>
      <right style="double">
        <color theme="7"/>
      </right>
      <top style="double">
        <color theme="7"/>
      </top>
      <bottom style="double">
        <color theme="7"/>
      </bottom>
    </border>
    <border>
      <left style="double">
        <color theme="7"/>
      </left>
      <right style="double">
        <color theme="7"/>
      </right>
      <top/>
      <bottom style="double">
        <color theme="7"/>
      </bottom>
    </border>
    <border>
      <left style="double">
        <color theme="7" tint="-0.24993999302387238"/>
      </left>
      <right style="double">
        <color theme="7" tint="-0.24993999302387238"/>
      </right>
      <top style="double">
        <color theme="7" tint="-0.24993999302387238"/>
      </top>
      <bottom style="thin"/>
    </border>
    <border>
      <left style="double">
        <color theme="7" tint="-0.24993999302387238"/>
      </left>
      <right style="double">
        <color theme="7" tint="-0.24993999302387238"/>
      </right>
      <top/>
      <bottom/>
    </border>
    <border>
      <left style="double">
        <color theme="7"/>
      </left>
      <right style="double">
        <color theme="7"/>
      </right>
      <top style="double">
        <color theme="7"/>
      </top>
      <bottom/>
    </border>
    <border>
      <left style="double">
        <color theme="7" tint="-0.24993999302387238"/>
      </left>
      <right>
        <color indexed="63"/>
      </right>
      <top>
        <color indexed="63"/>
      </top>
      <bottom>
        <color indexed="63"/>
      </bottom>
    </border>
    <border>
      <left>
        <color indexed="63"/>
      </left>
      <right style="double">
        <color theme="7" tint="-0.24993999302387238"/>
      </right>
      <top>
        <color indexed="63"/>
      </top>
      <bottom style="double">
        <color theme="7" tint="-0.24993999302387238"/>
      </bottom>
    </border>
    <border>
      <left style="double">
        <color theme="3" tint="-0.4999699890613556"/>
      </left>
      <right/>
      <top style="double">
        <color theme="3" tint="-0.4999699890613556"/>
      </top>
      <bottom style="double">
        <color theme="3" tint="-0.4999699890613556"/>
      </bottom>
    </border>
    <border>
      <left/>
      <right/>
      <top style="double">
        <color theme="3" tint="-0.4999699890613556"/>
      </top>
      <bottom style="double">
        <color theme="3" tint="-0.4999699890613556"/>
      </bottom>
    </border>
    <border>
      <left/>
      <right style="double">
        <color theme="3" tint="-0.4999699890613556"/>
      </right>
      <top style="double">
        <color theme="3" tint="-0.4999699890613556"/>
      </top>
      <bottom style="double">
        <color theme="3" tint="-0.4999699890613556"/>
      </bottom>
    </border>
    <border>
      <left style="double"/>
      <right/>
      <top style="double"/>
      <bottom style="double"/>
    </border>
    <border>
      <left/>
      <right/>
      <top style="double"/>
      <bottom style="double"/>
    </border>
    <border>
      <left/>
      <right style="double"/>
      <top style="double"/>
      <bottom style="double"/>
    </border>
    <border>
      <left/>
      <right style="double"/>
      <top style="double"/>
      <bottom/>
    </border>
    <border>
      <left/>
      <right style="double"/>
      <top/>
      <bottom/>
    </border>
    <border>
      <left/>
      <right style="double"/>
      <top/>
      <bottom style="double"/>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border>
    <border>
      <left/>
      <right/>
      <top/>
      <bottom style="medium"/>
    </border>
    <border>
      <left/>
      <right style="medium"/>
      <top style="medium"/>
      <bottom style="medium"/>
    </border>
    <border>
      <left>
        <color indexed="63"/>
      </left>
      <right>
        <color indexed="63"/>
      </right>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4" fillId="0" borderId="8" applyNumberFormat="0" applyFill="0" applyAlignment="0" applyProtection="0"/>
    <xf numFmtId="0" fontId="66" fillId="0" borderId="9" applyNumberFormat="0" applyFill="0" applyAlignment="0" applyProtection="0"/>
  </cellStyleXfs>
  <cellXfs count="490">
    <xf numFmtId="0" fontId="0" fillId="0" borderId="0" xfId="0" applyAlignment="1">
      <alignment/>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0" fillId="0" borderId="0" xfId="0" applyAlignment="1" applyProtection="1">
      <alignment/>
      <protection/>
    </xf>
    <xf numFmtId="0" fontId="2" fillId="14" borderId="11" xfId="0" applyFont="1" applyFill="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13" xfId="0" applyFont="1" applyBorder="1" applyAlignment="1">
      <alignment horizontal="center" vertical="center"/>
    </xf>
    <xf numFmtId="0" fontId="0" fillId="0" borderId="0" xfId="0" applyAlignment="1" applyProtection="1">
      <alignment horizontal="center"/>
      <protection/>
    </xf>
    <xf numFmtId="0" fontId="2" fillId="14" borderId="11" xfId="0" applyFont="1" applyFill="1" applyBorder="1" applyAlignment="1" applyProtection="1">
      <alignment horizontal="center" vertical="center" wrapText="1"/>
      <protection/>
    </xf>
    <xf numFmtId="0" fontId="2" fillId="14" borderId="11"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2" fillId="0" borderId="13" xfId="0" applyFont="1" applyBorder="1" applyAlignment="1" applyProtection="1">
      <alignment horizontal="center"/>
      <protection/>
    </xf>
    <xf numFmtId="0" fontId="2" fillId="14" borderId="11" xfId="0"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wrapText="1"/>
      <protection/>
    </xf>
    <xf numFmtId="0" fontId="67" fillId="0" borderId="14" xfId="0" applyFont="1" applyBorder="1" applyAlignment="1" applyProtection="1">
      <alignment horizontal="center" vertical="center"/>
      <protection/>
    </xf>
    <xf numFmtId="0" fontId="67"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0" fillId="0" borderId="0" xfId="0" applyFill="1" applyBorder="1" applyAlignment="1" applyProtection="1">
      <alignment wrapText="1"/>
      <protection/>
    </xf>
    <xf numFmtId="0" fontId="0" fillId="38" borderId="0" xfId="0" applyFill="1" applyAlignment="1" applyProtection="1">
      <alignment/>
      <protection/>
    </xf>
    <xf numFmtId="0" fontId="5" fillId="19" borderId="11" xfId="0" applyFont="1" applyFill="1" applyBorder="1" applyAlignment="1" applyProtection="1">
      <alignment horizontal="justify" vertical="center" wrapText="1"/>
      <protection/>
    </xf>
    <xf numFmtId="0" fontId="2" fillId="19" borderId="11" xfId="0" applyFont="1" applyFill="1" applyBorder="1" applyAlignment="1" applyProtection="1">
      <alignment horizontal="center" vertical="center" wrapText="1"/>
      <protection/>
    </xf>
    <xf numFmtId="14" fontId="2" fillId="19" borderId="11" xfId="0" applyNumberFormat="1" applyFont="1" applyFill="1" applyBorder="1" applyAlignment="1" applyProtection="1">
      <alignment horizontal="center" vertical="center" wrapText="1"/>
      <protection/>
    </xf>
    <xf numFmtId="0" fontId="0" fillId="19" borderId="0" xfId="0" applyFill="1" applyAlignment="1" applyProtection="1">
      <alignment/>
      <protection/>
    </xf>
    <xf numFmtId="0" fontId="5" fillId="19" borderId="11" xfId="0" applyFont="1" applyFill="1" applyBorder="1" applyAlignment="1" applyProtection="1">
      <alignment horizontal="center" vertical="center" wrapText="1"/>
      <protection/>
    </xf>
    <xf numFmtId="0" fontId="0" fillId="9" borderId="0" xfId="0" applyFill="1" applyAlignment="1" applyProtection="1">
      <alignment/>
      <protection/>
    </xf>
    <xf numFmtId="0" fontId="5" fillId="3" borderId="11" xfId="0" applyFont="1" applyFill="1" applyBorder="1" applyAlignment="1" applyProtection="1">
      <alignment horizontal="center" vertical="center" wrapText="1"/>
      <protection/>
    </xf>
    <xf numFmtId="186" fontId="5" fillId="3" borderId="11" xfId="0" applyNumberFormat="1" applyFont="1" applyFill="1" applyBorder="1" applyAlignment="1" applyProtection="1">
      <alignment horizontal="center" vertical="center" wrapText="1"/>
      <protection/>
    </xf>
    <xf numFmtId="0" fontId="68" fillId="9" borderId="11" xfId="56" applyFont="1" applyFill="1" applyBorder="1" applyAlignment="1" applyProtection="1">
      <alignment horizontal="center" vertical="center"/>
      <protection/>
    </xf>
    <xf numFmtId="14" fontId="68" fillId="9" borderId="11" xfId="56" applyNumberFormat="1" applyFont="1" applyFill="1" applyBorder="1" applyAlignment="1" applyProtection="1">
      <alignment horizontal="center" vertical="center"/>
      <protection/>
    </xf>
    <xf numFmtId="0" fontId="5" fillId="9" borderId="11" xfId="0" applyFont="1" applyFill="1" applyBorder="1" applyAlignment="1" applyProtection="1">
      <alignment horizontal="justify" vertical="center" wrapText="1"/>
      <protection/>
    </xf>
    <xf numFmtId="14" fontId="68" fillId="12" borderId="11" xfId="56" applyNumberFormat="1" applyFont="1" applyFill="1" applyBorder="1" applyAlignment="1" applyProtection="1">
      <alignment horizontal="center" vertical="center"/>
      <protection/>
    </xf>
    <xf numFmtId="14" fontId="5" fillId="12" borderId="11" xfId="0" applyNumberFormat="1" applyFont="1" applyFill="1" applyBorder="1" applyAlignment="1" applyProtection="1">
      <alignment horizontal="center" vertical="center" wrapText="1"/>
      <protection/>
    </xf>
    <xf numFmtId="0" fontId="5" fillId="12" borderId="11" xfId="0" applyFont="1" applyFill="1" applyBorder="1" applyAlignment="1" applyProtection="1">
      <alignment horizontal="center" vertical="center" wrapText="1"/>
      <protection/>
    </xf>
    <xf numFmtId="0" fontId="5" fillId="12" borderId="11" xfId="0" applyFont="1" applyFill="1" applyBorder="1" applyAlignment="1" applyProtection="1">
      <alignment horizontal="justify" vertical="center" wrapText="1"/>
      <protection/>
    </xf>
    <xf numFmtId="186" fontId="5" fillId="12" borderId="11" xfId="0" applyNumberFormat="1" applyFont="1" applyFill="1" applyBorder="1" applyAlignment="1" applyProtection="1">
      <alignment horizontal="center" vertical="center" wrapText="1"/>
      <protection/>
    </xf>
    <xf numFmtId="14" fontId="68" fillId="13" borderId="11" xfId="56" applyNumberFormat="1" applyFont="1" applyFill="1" applyBorder="1" applyAlignment="1" applyProtection="1">
      <alignment horizontal="center" vertical="center"/>
      <protection/>
    </xf>
    <xf numFmtId="0" fontId="5" fillId="13" borderId="11" xfId="0" applyFont="1" applyFill="1" applyBorder="1" applyAlignment="1" applyProtection="1">
      <alignment horizontal="justify" vertical="center" wrapText="1"/>
      <protection/>
    </xf>
    <xf numFmtId="0" fontId="5" fillId="13" borderId="11" xfId="0" applyNumberFormat="1" applyFont="1" applyFill="1" applyBorder="1" applyAlignment="1" applyProtection="1">
      <alignment horizontal="center" vertical="center" wrapText="1"/>
      <protection/>
    </xf>
    <xf numFmtId="186" fontId="5" fillId="11" borderId="11" xfId="0" applyNumberFormat="1" applyFont="1" applyFill="1" applyBorder="1" applyAlignment="1" applyProtection="1">
      <alignment horizontal="center" vertical="center" wrapText="1"/>
      <protection/>
    </xf>
    <xf numFmtId="14" fontId="5" fillId="11" borderId="17" xfId="0" applyNumberFormat="1" applyFont="1" applyFill="1" applyBorder="1" applyAlignment="1" applyProtection="1">
      <alignment horizontal="center" vertical="center" wrapText="1"/>
      <protection/>
    </xf>
    <xf numFmtId="0" fontId="5" fillId="11" borderId="17" xfId="56" applyFont="1" applyFill="1" applyBorder="1" applyAlignment="1" applyProtection="1">
      <alignment horizontal="center" vertical="center" wrapText="1"/>
      <protection/>
    </xf>
    <xf numFmtId="0" fontId="5" fillId="3" borderId="17" xfId="56" applyFont="1" applyFill="1" applyBorder="1" applyAlignment="1" applyProtection="1">
      <alignment horizontal="center" vertical="center" wrapText="1"/>
      <protection/>
    </xf>
    <xf numFmtId="0" fontId="5" fillId="3" borderId="11" xfId="56" applyFont="1" applyFill="1" applyBorder="1" applyAlignment="1" applyProtection="1">
      <alignment horizontal="center" vertical="center" wrapText="1"/>
      <protection/>
    </xf>
    <xf numFmtId="186" fontId="5" fillId="3" borderId="18" xfId="0" applyNumberFormat="1" applyFont="1" applyFill="1" applyBorder="1" applyAlignment="1" applyProtection="1">
      <alignment horizontal="center" vertical="center" wrapText="1"/>
      <protection/>
    </xf>
    <xf numFmtId="14" fontId="5" fillId="11" borderId="17" xfId="56" applyNumberFormat="1" applyFont="1" applyFill="1" applyBorder="1" applyAlignment="1" applyProtection="1">
      <alignment horizontal="center" vertical="center" wrapText="1"/>
      <protection/>
    </xf>
    <xf numFmtId="0" fontId="68" fillId="11" borderId="17" xfId="0" applyFont="1" applyFill="1" applyBorder="1" applyAlignment="1" applyProtection="1">
      <alignment horizontal="center" vertical="center" wrapText="1"/>
      <protection/>
    </xf>
    <xf numFmtId="0" fontId="68" fillId="12" borderId="11" xfId="56" applyFont="1" applyFill="1" applyBorder="1" applyAlignment="1" applyProtection="1">
      <alignment horizontal="center" vertical="center" wrapText="1"/>
      <protection/>
    </xf>
    <xf numFmtId="0" fontId="2" fillId="0" borderId="13" xfId="0" applyFont="1" applyBorder="1" applyAlignment="1">
      <alignment horizontal="center"/>
    </xf>
    <xf numFmtId="196" fontId="0" fillId="0" borderId="0" xfId="0" applyNumberFormat="1" applyAlignment="1" applyProtection="1">
      <alignment/>
      <protection/>
    </xf>
    <xf numFmtId="0" fontId="5" fillId="13"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0" fillId="11" borderId="0" xfId="0" applyFill="1" applyAlignment="1" applyProtection="1">
      <alignment/>
      <protection/>
    </xf>
    <xf numFmtId="0" fontId="5" fillId="19" borderId="18" xfId="0" applyFont="1" applyFill="1" applyBorder="1" applyAlignment="1" applyProtection="1">
      <alignment horizontal="center" vertical="center" wrapText="1"/>
      <protection/>
    </xf>
    <xf numFmtId="0" fontId="5" fillId="11" borderId="11" xfId="0" applyFont="1" applyFill="1" applyBorder="1" applyAlignment="1" applyProtection="1">
      <alignment horizontal="justify" vertical="center" wrapText="1"/>
      <protection/>
    </xf>
    <xf numFmtId="0" fontId="5" fillId="11" borderId="11" xfId="0" applyFont="1" applyFill="1" applyBorder="1" applyAlignment="1" applyProtection="1">
      <alignment horizontal="center" vertical="center" wrapText="1"/>
      <protection/>
    </xf>
    <xf numFmtId="0" fontId="68" fillId="11" borderId="11" xfId="56" applyFont="1" applyFill="1" applyBorder="1" applyAlignment="1" applyProtection="1">
      <alignment horizontal="center" vertical="center"/>
      <protection/>
    </xf>
    <xf numFmtId="0" fontId="5" fillId="39" borderId="19" xfId="0" applyFont="1" applyFill="1" applyBorder="1" applyAlignment="1" applyProtection="1">
      <alignment horizontal="center" vertical="center" wrapText="1"/>
      <protection/>
    </xf>
    <xf numFmtId="0" fontId="5" fillId="39" borderId="19" xfId="0" applyFont="1" applyFill="1" applyBorder="1" applyAlignment="1" applyProtection="1">
      <alignment horizontal="justify" vertical="center" wrapText="1"/>
      <protection/>
    </xf>
    <xf numFmtId="0" fontId="0" fillId="39" borderId="0" xfId="0" applyFill="1" applyAlignment="1" applyProtection="1">
      <alignment/>
      <protection/>
    </xf>
    <xf numFmtId="0" fontId="5" fillId="39" borderId="11" xfId="0" applyFont="1" applyFill="1" applyBorder="1" applyAlignment="1" applyProtection="1">
      <alignment horizontal="center" vertical="center" wrapText="1"/>
      <protection/>
    </xf>
    <xf numFmtId="0" fontId="5" fillId="39" borderId="11" xfId="0" applyFont="1" applyFill="1" applyBorder="1" applyAlignment="1" applyProtection="1">
      <alignment horizontal="justify" vertical="center" wrapText="1"/>
      <protection/>
    </xf>
    <xf numFmtId="0" fontId="0" fillId="39" borderId="11" xfId="0" applyFill="1" applyBorder="1" applyAlignment="1" applyProtection="1">
      <alignment horizontal="center" vertical="center"/>
      <protection/>
    </xf>
    <xf numFmtId="0" fontId="12" fillId="39" borderId="19" xfId="0" applyFont="1" applyFill="1" applyBorder="1" applyAlignment="1" applyProtection="1">
      <alignment horizontal="justify" vertical="center" wrapText="1"/>
      <protection/>
    </xf>
    <xf numFmtId="0" fontId="5" fillId="39" borderId="20" xfId="0" applyFont="1" applyFill="1" applyBorder="1" applyAlignment="1" applyProtection="1">
      <alignment horizontal="center" vertical="center" wrapText="1"/>
      <protection/>
    </xf>
    <xf numFmtId="0" fontId="5" fillId="39" borderId="20" xfId="0" applyFont="1" applyFill="1" applyBorder="1" applyAlignment="1" applyProtection="1">
      <alignment horizontal="justify" vertical="center" wrapText="1"/>
      <protection/>
    </xf>
    <xf numFmtId="0" fontId="12" fillId="39" borderId="20" xfId="0" applyFont="1" applyFill="1" applyBorder="1" applyAlignment="1" applyProtection="1">
      <alignment horizontal="justify" vertical="center" wrapText="1"/>
      <protection/>
    </xf>
    <xf numFmtId="0" fontId="0" fillId="39" borderId="0" xfId="0" applyFill="1" applyBorder="1" applyAlignment="1" applyProtection="1">
      <alignment/>
      <protection/>
    </xf>
    <xf numFmtId="0" fontId="0" fillId="11" borderId="11" xfId="0" applyFill="1" applyBorder="1" applyAlignment="1" applyProtection="1">
      <alignment horizontal="center" vertical="center"/>
      <protection/>
    </xf>
    <xf numFmtId="0" fontId="0" fillId="3" borderId="11" xfId="0" applyFill="1" applyBorder="1" applyAlignment="1" applyProtection="1">
      <alignment horizontal="center" vertical="center"/>
      <protection/>
    </xf>
    <xf numFmtId="0" fontId="0" fillId="3" borderId="0" xfId="0" applyFill="1" applyAlignment="1" applyProtection="1">
      <alignment/>
      <protection/>
    </xf>
    <xf numFmtId="0" fontId="5" fillId="3" borderId="19" xfId="0" applyFont="1" applyFill="1" applyBorder="1" applyAlignment="1" applyProtection="1">
      <alignment horizontal="center" vertical="center" wrapText="1"/>
      <protection/>
    </xf>
    <xf numFmtId="0" fontId="5" fillId="3" borderId="19" xfId="0" applyFont="1" applyFill="1" applyBorder="1" applyAlignment="1" applyProtection="1">
      <alignment horizontal="justify" vertical="center" wrapText="1"/>
      <protection/>
    </xf>
    <xf numFmtId="0" fontId="68" fillId="39" borderId="11" xfId="56" applyFont="1" applyFill="1" applyBorder="1" applyAlignment="1" applyProtection="1">
      <alignment horizontal="center" vertical="center"/>
      <protection/>
    </xf>
    <xf numFmtId="14" fontId="68" fillId="39" borderId="11" xfId="56" applyNumberFormat="1" applyFont="1" applyFill="1" applyBorder="1" applyAlignment="1" applyProtection="1">
      <alignment horizontal="center" vertical="center"/>
      <protection/>
    </xf>
    <xf numFmtId="0" fontId="5" fillId="9" borderId="19" xfId="0" applyFont="1" applyFill="1" applyBorder="1" applyAlignment="1" applyProtection="1">
      <alignment horizontal="center" vertical="center" wrapText="1"/>
      <protection/>
    </xf>
    <xf numFmtId="0" fontId="5" fillId="9" borderId="19" xfId="0" applyFont="1" applyFill="1" applyBorder="1" applyAlignment="1" applyProtection="1">
      <alignment horizontal="justify" vertical="center" wrapText="1"/>
      <protection/>
    </xf>
    <xf numFmtId="0" fontId="5" fillId="9" borderId="19" xfId="0" applyNumberFormat="1" applyFont="1" applyFill="1" applyBorder="1" applyAlignment="1" applyProtection="1">
      <alignment horizontal="justify" vertical="center" wrapText="1"/>
      <protection/>
    </xf>
    <xf numFmtId="0" fontId="0" fillId="9" borderId="11" xfId="0" applyFill="1" applyBorder="1" applyAlignment="1" applyProtection="1">
      <alignment horizontal="center" vertical="center"/>
      <protection/>
    </xf>
    <xf numFmtId="0" fontId="0" fillId="9" borderId="11" xfId="0" applyFont="1" applyFill="1" applyBorder="1" applyAlignment="1" applyProtection="1">
      <alignment horizontal="center" vertical="center"/>
      <protection/>
    </xf>
    <xf numFmtId="0" fontId="0" fillId="13" borderId="0" xfId="0" applyFill="1" applyAlignment="1" applyProtection="1">
      <alignment/>
      <protection/>
    </xf>
    <xf numFmtId="0" fontId="5" fillId="11" borderId="19" xfId="0" applyFont="1" applyFill="1" applyBorder="1" applyAlignment="1" applyProtection="1">
      <alignment horizontal="center" vertical="center" wrapText="1"/>
      <protection/>
    </xf>
    <xf numFmtId="0" fontId="5" fillId="11" borderId="19" xfId="0" applyFont="1" applyFill="1" applyBorder="1" applyAlignment="1" applyProtection="1">
      <alignment horizontal="justify" vertical="center" wrapText="1"/>
      <protection/>
    </xf>
    <xf numFmtId="0" fontId="14" fillId="9" borderId="19" xfId="0" applyNumberFormat="1" applyFont="1" applyFill="1" applyBorder="1" applyAlignment="1" applyProtection="1">
      <alignment horizontal="justify" vertical="center" wrapText="1"/>
      <protection/>
    </xf>
    <xf numFmtId="0" fontId="0" fillId="9" borderId="11"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9" xfId="0" applyFont="1" applyFill="1" applyBorder="1" applyAlignment="1" applyProtection="1">
      <alignment horizontal="justify" vertical="center" wrapText="1"/>
      <protection/>
    </xf>
    <xf numFmtId="0" fontId="0" fillId="33" borderId="0" xfId="0" applyFill="1" applyAlignment="1" applyProtection="1">
      <alignment/>
      <protection/>
    </xf>
    <xf numFmtId="0" fontId="5" fillId="13" borderId="19" xfId="0" applyFont="1" applyFill="1" applyBorder="1" applyAlignment="1" applyProtection="1">
      <alignment horizontal="center" vertical="center" wrapText="1"/>
      <protection/>
    </xf>
    <xf numFmtId="0" fontId="5" fillId="13" borderId="19" xfId="0" applyFont="1" applyFill="1" applyBorder="1" applyAlignment="1" applyProtection="1">
      <alignment horizontal="justify" vertical="center" wrapText="1"/>
      <protection/>
    </xf>
    <xf numFmtId="0" fontId="0" fillId="13" borderId="11" xfId="0" applyFill="1" applyBorder="1" applyAlignment="1" applyProtection="1">
      <alignment horizontal="center" vertical="center"/>
      <protection/>
    </xf>
    <xf numFmtId="0" fontId="5" fillId="2" borderId="11" xfId="0" applyFont="1" applyFill="1" applyBorder="1" applyAlignment="1" applyProtection="1">
      <alignment horizontal="justify" vertical="center" wrapText="1"/>
      <protection/>
    </xf>
    <xf numFmtId="0" fontId="12" fillId="2" borderId="18" xfId="0" applyFont="1" applyFill="1" applyBorder="1" applyAlignment="1" applyProtection="1">
      <alignment horizontal="center" vertical="center" wrapText="1"/>
      <protection/>
    </xf>
    <xf numFmtId="186" fontId="5" fillId="2" borderId="18" xfId="0" applyNumberFormat="1" applyFont="1" applyFill="1" applyBorder="1" applyAlignment="1" applyProtection="1">
      <alignment horizontal="center" vertical="center" wrapText="1"/>
      <protection/>
    </xf>
    <xf numFmtId="0" fontId="5" fillId="2" borderId="18" xfId="0" applyFont="1" applyFill="1" applyBorder="1" applyAlignment="1" applyProtection="1">
      <alignment horizontal="center" vertical="center" wrapText="1"/>
      <protection/>
    </xf>
    <xf numFmtId="186" fontId="5" fillId="2" borderId="11" xfId="0" applyNumberFormat="1" applyFont="1" applyFill="1" applyBorder="1" applyAlignment="1" applyProtection="1">
      <alignment horizontal="center" vertical="center" wrapText="1"/>
      <protection/>
    </xf>
    <xf numFmtId="0" fontId="12" fillId="19" borderId="18" xfId="0" applyFont="1" applyFill="1" applyBorder="1" applyAlignment="1" applyProtection="1">
      <alignment horizontal="center" vertical="center" wrapText="1"/>
      <protection/>
    </xf>
    <xf numFmtId="186" fontId="5" fillId="19" borderId="18" xfId="0" applyNumberFormat="1" applyFont="1" applyFill="1" applyBorder="1" applyAlignment="1" applyProtection="1">
      <alignment horizontal="center" vertical="center" wrapText="1"/>
      <protection/>
    </xf>
    <xf numFmtId="0" fontId="2" fillId="19" borderId="11" xfId="58" applyNumberFormat="1" applyFont="1" applyFill="1" applyBorder="1" applyAlignment="1" applyProtection="1">
      <alignment horizontal="center" vertical="center" wrapText="1"/>
      <protection/>
    </xf>
    <xf numFmtId="0" fontId="2" fillId="2" borderId="11" xfId="58" applyNumberFormat="1" applyFont="1" applyFill="1" applyBorder="1" applyAlignment="1" applyProtection="1">
      <alignment horizontal="center" vertical="center" wrapText="1"/>
      <protection/>
    </xf>
    <xf numFmtId="14" fontId="2" fillId="2" borderId="11" xfId="0" applyNumberFormat="1" applyFont="1" applyFill="1" applyBorder="1" applyAlignment="1" applyProtection="1">
      <alignment horizontal="center" vertical="center" wrapText="1"/>
      <protection/>
    </xf>
    <xf numFmtId="0" fontId="5" fillId="11" borderId="20" xfId="0" applyFont="1" applyFill="1" applyBorder="1" applyAlignment="1" applyProtection="1">
      <alignment horizontal="justify" vertical="center" wrapText="1"/>
      <protection/>
    </xf>
    <xf numFmtId="0" fontId="15" fillId="11" borderId="19" xfId="0" applyFont="1" applyFill="1" applyBorder="1" applyAlignment="1" applyProtection="1">
      <alignment horizontal="justify" vertical="center" wrapText="1"/>
      <protection/>
    </xf>
    <xf numFmtId="0" fontId="0" fillId="11" borderId="0" xfId="0" applyFont="1" applyFill="1" applyAlignment="1" applyProtection="1">
      <alignment/>
      <protection/>
    </xf>
    <xf numFmtId="0" fontId="5" fillId="11" borderId="0" xfId="0" applyFont="1" applyFill="1" applyBorder="1" applyAlignment="1" applyProtection="1">
      <alignment horizontal="center" vertical="center" wrapText="1"/>
      <protection/>
    </xf>
    <xf numFmtId="0" fontId="0" fillId="12" borderId="0" xfId="0" applyFill="1" applyAlignment="1" applyProtection="1">
      <alignment/>
      <protection/>
    </xf>
    <xf numFmtId="14" fontId="68" fillId="33" borderId="11" xfId="56" applyNumberFormat="1" applyFont="1" applyFill="1" applyBorder="1" applyAlignment="1" applyProtection="1">
      <alignment horizontal="center" vertical="center"/>
      <protection/>
    </xf>
    <xf numFmtId="0" fontId="5" fillId="33" borderId="11" xfId="0" applyFont="1" applyFill="1" applyBorder="1" applyAlignment="1" applyProtection="1">
      <alignment horizontal="justify" vertical="center" wrapText="1"/>
      <protection/>
    </xf>
    <xf numFmtId="186" fontId="5" fillId="33" borderId="11" xfId="0"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12" fillId="33" borderId="19" xfId="0" applyFont="1" applyFill="1" applyBorder="1" applyAlignment="1" applyProtection="1">
      <alignment horizontal="justify" vertical="center" wrapText="1"/>
      <protection/>
    </xf>
    <xf numFmtId="0" fontId="0" fillId="33" borderId="11" xfId="0" applyFill="1" applyBorder="1" applyAlignment="1" applyProtection="1">
      <alignment horizontal="center" vertical="center"/>
      <protection/>
    </xf>
    <xf numFmtId="0" fontId="5" fillId="33" borderId="0" xfId="0" applyFont="1" applyFill="1" applyBorder="1" applyAlignment="1" applyProtection="1">
      <alignment horizontal="center" vertical="center" wrapText="1"/>
      <protection/>
    </xf>
    <xf numFmtId="0" fontId="13" fillId="3" borderId="19" xfId="0" applyFont="1" applyFill="1" applyBorder="1" applyAlignment="1" applyProtection="1">
      <alignment horizontal="center" vertical="center" wrapText="1"/>
      <protection/>
    </xf>
    <xf numFmtId="0" fontId="12" fillId="3" borderId="19" xfId="0" applyFont="1" applyFill="1" applyBorder="1" applyAlignment="1" applyProtection="1">
      <alignment horizontal="center" vertical="center" wrapText="1"/>
      <protection/>
    </xf>
    <xf numFmtId="0" fontId="5" fillId="3" borderId="0" xfId="0" applyFont="1" applyFill="1" applyBorder="1" applyAlignment="1" applyProtection="1">
      <alignment horizontal="center" vertical="center" wrapText="1"/>
      <protection/>
    </xf>
    <xf numFmtId="0" fontId="69" fillId="13" borderId="0" xfId="0" applyFont="1" applyFill="1" applyAlignment="1" applyProtection="1">
      <alignment/>
      <protection/>
    </xf>
    <xf numFmtId="14" fontId="5" fillId="13" borderId="11" xfId="56" applyNumberFormat="1" applyFont="1" applyFill="1" applyBorder="1" applyAlignment="1" applyProtection="1">
      <alignment horizontal="center" vertical="center"/>
      <protection/>
    </xf>
    <xf numFmtId="2" fontId="5" fillId="13" borderId="19" xfId="0" applyNumberFormat="1" applyFont="1" applyFill="1" applyBorder="1" applyAlignment="1" applyProtection="1">
      <alignment horizontal="justify" vertical="center" wrapText="1"/>
      <protection/>
    </xf>
    <xf numFmtId="0" fontId="5" fillId="13" borderId="0" xfId="0" applyFont="1" applyFill="1" applyBorder="1" applyAlignment="1" applyProtection="1">
      <alignment horizontal="center" vertical="center" wrapText="1"/>
      <protection/>
    </xf>
    <xf numFmtId="2" fontId="5" fillId="13" borderId="19" xfId="0" applyNumberFormat="1" applyFont="1" applyFill="1" applyBorder="1" applyAlignment="1" applyProtection="1">
      <alignment horizontal="center" vertical="center" wrapText="1"/>
      <protection/>
    </xf>
    <xf numFmtId="0" fontId="5" fillId="11" borderId="17" xfId="0" applyFont="1" applyFill="1" applyBorder="1" applyAlignment="1" applyProtection="1">
      <alignment horizontal="left" vertical="center" wrapText="1"/>
      <protection/>
    </xf>
    <xf numFmtId="2" fontId="5" fillId="11" borderId="19" xfId="0" applyNumberFormat="1" applyFont="1" applyFill="1" applyBorder="1" applyAlignment="1" applyProtection="1">
      <alignment horizontal="justify" vertical="center" wrapText="1"/>
      <protection/>
    </xf>
    <xf numFmtId="0" fontId="13" fillId="11" borderId="19" xfId="0" applyFont="1" applyFill="1" applyBorder="1" applyAlignment="1" applyProtection="1">
      <alignment horizontal="justify" vertical="center" wrapText="1"/>
      <protection/>
    </xf>
    <xf numFmtId="2" fontId="5" fillId="11" borderId="19" xfId="0" applyNumberFormat="1" applyFont="1" applyFill="1" applyBorder="1" applyAlignment="1" applyProtection="1">
      <alignment horizontal="center" vertical="center" wrapText="1"/>
      <protection/>
    </xf>
    <xf numFmtId="0" fontId="14" fillId="11" borderId="19" xfId="0" applyFont="1" applyFill="1" applyBorder="1" applyAlignment="1" applyProtection="1">
      <alignment horizontal="justify" vertical="center" wrapText="1"/>
      <protection/>
    </xf>
    <xf numFmtId="0" fontId="5" fillId="12" borderId="19" xfId="0" applyFont="1" applyFill="1" applyBorder="1" applyAlignment="1" applyProtection="1">
      <alignment horizontal="center" vertical="center" wrapText="1"/>
      <protection/>
    </xf>
    <xf numFmtId="0" fontId="5" fillId="12" borderId="19" xfId="0" applyFont="1" applyFill="1" applyBorder="1" applyAlignment="1" applyProtection="1">
      <alignment horizontal="justify" vertical="center" wrapText="1"/>
      <protection/>
    </xf>
    <xf numFmtId="2" fontId="5" fillId="12" borderId="19" xfId="0" applyNumberFormat="1" applyFont="1" applyFill="1" applyBorder="1" applyAlignment="1" applyProtection="1">
      <alignment horizontal="justify" vertical="center" wrapText="1"/>
      <protection/>
    </xf>
    <xf numFmtId="0" fontId="0" fillId="12" borderId="11" xfId="0" applyFill="1" applyBorder="1" applyAlignment="1" applyProtection="1">
      <alignment horizontal="center" vertical="center"/>
      <protection/>
    </xf>
    <xf numFmtId="0" fontId="5" fillId="12" borderId="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14" fontId="68" fillId="11" borderId="17" xfId="56" applyNumberFormat="1" applyFont="1" applyFill="1" applyBorder="1" applyAlignment="1" applyProtection="1">
      <alignment horizontal="center" vertical="center"/>
      <protection/>
    </xf>
    <xf numFmtId="0" fontId="0" fillId="2" borderId="0" xfId="0" applyFont="1" applyFill="1" applyAlignment="1" applyProtection="1">
      <alignment/>
      <protection/>
    </xf>
    <xf numFmtId="0" fontId="5" fillId="2" borderId="18" xfId="56" applyFont="1" applyFill="1" applyBorder="1" applyAlignment="1" applyProtection="1">
      <alignment horizontal="center" vertical="center" wrapText="1"/>
      <protection/>
    </xf>
    <xf numFmtId="0" fontId="5" fillId="2" borderId="17" xfId="56" applyFont="1" applyFill="1" applyBorder="1" applyAlignment="1" applyProtection="1">
      <alignment horizontal="center" vertical="center" wrapText="1"/>
      <protection/>
    </xf>
    <xf numFmtId="14" fontId="5" fillId="2" borderId="21" xfId="56" applyNumberFormat="1" applyFont="1" applyFill="1" applyBorder="1" applyAlignment="1" applyProtection="1">
      <alignment horizontal="center" vertical="center" wrapText="1"/>
      <protection/>
    </xf>
    <xf numFmtId="0" fontId="12" fillId="11" borderId="11" xfId="0" applyFont="1" applyFill="1" applyBorder="1" applyAlignment="1" applyProtection="1">
      <alignment horizontal="center" vertical="center" wrapText="1"/>
      <protection/>
    </xf>
    <xf numFmtId="0" fontId="12" fillId="3" borderId="11" xfId="0" applyFont="1" applyFill="1" applyBorder="1" applyAlignment="1" applyProtection="1">
      <alignment horizontal="center" vertical="center" wrapText="1"/>
      <protection/>
    </xf>
    <xf numFmtId="0" fontId="13" fillId="11" borderId="11" xfId="0" applyFont="1" applyFill="1" applyBorder="1" applyAlignment="1" applyProtection="1">
      <alignment horizontal="center" vertical="center" wrapText="1"/>
      <protection/>
    </xf>
    <xf numFmtId="0" fontId="5" fillId="5" borderId="19" xfId="0" applyFont="1" applyFill="1" applyBorder="1" applyAlignment="1" applyProtection="1">
      <alignment horizontal="center" vertical="center" wrapText="1"/>
      <protection/>
    </xf>
    <xf numFmtId="0" fontId="5" fillId="5" borderId="19" xfId="0" applyFont="1" applyFill="1" applyBorder="1" applyAlignment="1" applyProtection="1">
      <alignment horizontal="justify" vertical="center" wrapText="1"/>
      <protection/>
    </xf>
    <xf numFmtId="0" fontId="0" fillId="5" borderId="0" xfId="0" applyFill="1" applyAlignment="1" applyProtection="1">
      <alignment/>
      <protection/>
    </xf>
    <xf numFmtId="0" fontId="5" fillId="5" borderId="11" xfId="0" applyFont="1" applyFill="1" applyBorder="1" applyAlignment="1" applyProtection="1">
      <alignment horizontal="center" vertical="center" wrapText="1"/>
      <protection/>
    </xf>
    <xf numFmtId="0" fontId="0" fillId="5" borderId="11" xfId="0" applyFill="1" applyBorder="1" applyAlignment="1" applyProtection="1">
      <alignment horizontal="center" vertical="center"/>
      <protection/>
    </xf>
    <xf numFmtId="0" fontId="5" fillId="5" borderId="0" xfId="0" applyFont="1" applyFill="1" applyBorder="1" applyAlignment="1" applyProtection="1">
      <alignment horizontal="center" vertical="center" wrapText="1"/>
      <protection/>
    </xf>
    <xf numFmtId="0" fontId="68" fillId="33" borderId="17" xfId="56" applyFont="1" applyFill="1" applyBorder="1" applyAlignment="1" applyProtection="1">
      <alignment horizontal="center" vertical="center"/>
      <protection/>
    </xf>
    <xf numFmtId="0" fontId="5" fillId="2" borderId="18" xfId="56" applyFont="1" applyFill="1" applyBorder="1" applyAlignment="1" applyProtection="1">
      <alignment horizontal="center" vertical="center"/>
      <protection/>
    </xf>
    <xf numFmtId="186" fontId="5" fillId="3" borderId="22" xfId="0" applyNumberFormat="1" applyFont="1" applyFill="1" applyBorder="1" applyAlignment="1" applyProtection="1">
      <alignment horizontal="center" vertical="center" wrapText="1"/>
      <protection/>
    </xf>
    <xf numFmtId="0" fontId="14" fillId="13" borderId="23" xfId="0" applyFont="1" applyFill="1" applyBorder="1" applyAlignment="1" applyProtection="1">
      <alignment horizontal="justify" vertical="center" wrapText="1"/>
      <protection/>
    </xf>
    <xf numFmtId="14" fontId="68" fillId="12" borderId="17" xfId="56" applyNumberFormat="1" applyFont="1" applyFill="1" applyBorder="1" applyAlignment="1" applyProtection="1">
      <alignment horizontal="center" vertical="center"/>
      <protection/>
    </xf>
    <xf numFmtId="14" fontId="5" fillId="12" borderId="17" xfId="0" applyNumberFormat="1" applyFont="1" applyFill="1" applyBorder="1" applyAlignment="1" applyProtection="1">
      <alignment horizontal="center" vertical="center" wrapText="1"/>
      <protection/>
    </xf>
    <xf numFmtId="0" fontId="5" fillId="12" borderId="0" xfId="0" applyFont="1" applyFill="1" applyBorder="1" applyAlignment="1" applyProtection="1">
      <alignment horizontal="justify" vertical="center" wrapText="1"/>
      <protection/>
    </xf>
    <xf numFmtId="0" fontId="12" fillId="12" borderId="19" xfId="0" applyFont="1" applyFill="1" applyBorder="1" applyAlignment="1" applyProtection="1">
      <alignment horizontal="justify" vertical="center" wrapText="1"/>
      <protection/>
    </xf>
    <xf numFmtId="0" fontId="5" fillId="9"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9" xfId="0" applyFont="1" applyFill="1" applyBorder="1" applyAlignment="1" applyProtection="1">
      <alignment horizontal="justify" vertical="center" wrapText="1"/>
      <protection/>
    </xf>
    <xf numFmtId="2" fontId="5" fillId="19" borderId="19" xfId="0" applyNumberFormat="1" applyFont="1" applyFill="1" applyBorder="1" applyAlignment="1" applyProtection="1">
      <alignment horizontal="justify" vertical="center" wrapText="1"/>
      <protection/>
    </xf>
    <xf numFmtId="0" fontId="0" fillId="19" borderId="11" xfId="0" applyFill="1" applyBorder="1" applyAlignment="1" applyProtection="1">
      <alignment horizontal="center" vertical="center"/>
      <protection/>
    </xf>
    <xf numFmtId="0" fontId="5" fillId="5" borderId="11" xfId="0" applyFont="1" applyFill="1" applyBorder="1" applyAlignment="1" applyProtection="1">
      <alignment horizontal="justify" vertical="center" wrapText="1"/>
      <protection/>
    </xf>
    <xf numFmtId="0" fontId="0" fillId="39" borderId="11" xfId="0" applyFill="1" applyBorder="1" applyAlignment="1">
      <alignment horizontal="center" vertical="center" wrapText="1"/>
    </xf>
    <xf numFmtId="0" fontId="0" fillId="9" borderId="11" xfId="0" applyFill="1" applyBorder="1" applyAlignment="1">
      <alignment horizontal="center" vertical="center" wrapText="1"/>
    </xf>
    <xf numFmtId="0" fontId="0" fillId="13" borderId="11" xfId="0" applyFill="1" applyBorder="1" applyAlignment="1">
      <alignment horizontal="center" vertical="center" wrapText="1"/>
    </xf>
    <xf numFmtId="0" fontId="0" fillId="11" borderId="11" xfId="0" applyFill="1" applyBorder="1" applyAlignment="1">
      <alignment horizontal="center" vertical="center" wrapText="1"/>
    </xf>
    <xf numFmtId="0" fontId="0" fillId="33" borderId="11" xfId="0" applyFill="1" applyBorder="1" applyAlignment="1">
      <alignment horizontal="center" vertical="center" wrapText="1"/>
    </xf>
    <xf numFmtId="0" fontId="0" fillId="3" borderId="11" xfId="0" applyFill="1" applyBorder="1" applyAlignment="1">
      <alignment horizontal="center" vertical="center" wrapText="1"/>
    </xf>
    <xf numFmtId="0" fontId="0" fillId="12" borderId="11" xfId="0" applyFill="1" applyBorder="1" applyAlignment="1">
      <alignment horizontal="center" vertical="center" wrapText="1"/>
    </xf>
    <xf numFmtId="0" fontId="0" fillId="39" borderId="11" xfId="0" applyFill="1" applyBorder="1" applyAlignment="1">
      <alignment horizontal="center" vertical="center"/>
    </xf>
    <xf numFmtId="0" fontId="0" fillId="9" borderId="11" xfId="0" applyFill="1" applyBorder="1" applyAlignment="1">
      <alignment horizontal="center" vertical="center"/>
    </xf>
    <xf numFmtId="0" fontId="0" fillId="13" borderId="11" xfId="0" applyFill="1" applyBorder="1" applyAlignment="1">
      <alignment horizontal="center" vertical="center"/>
    </xf>
    <xf numFmtId="0" fontId="0" fillId="11" borderId="11" xfId="0" applyFill="1" applyBorder="1" applyAlignment="1">
      <alignment horizontal="center" vertical="center"/>
    </xf>
    <xf numFmtId="0" fontId="0" fillId="33" borderId="11" xfId="0" applyFill="1" applyBorder="1" applyAlignment="1">
      <alignment horizontal="center" vertical="center"/>
    </xf>
    <xf numFmtId="0" fontId="0" fillId="3" borderId="11" xfId="0" applyFill="1" applyBorder="1" applyAlignment="1">
      <alignment horizontal="center" vertical="center"/>
    </xf>
    <xf numFmtId="0" fontId="0" fillId="12" borderId="11" xfId="0" applyFill="1" applyBorder="1" applyAlignment="1">
      <alignment horizontal="center" vertical="center"/>
    </xf>
    <xf numFmtId="0" fontId="0" fillId="5" borderId="11" xfId="0" applyFill="1" applyBorder="1" applyAlignment="1">
      <alignment horizontal="center" vertical="center"/>
    </xf>
    <xf numFmtId="0" fontId="0" fillId="19" borderId="11" xfId="0" applyFill="1" applyBorder="1" applyAlignment="1">
      <alignment horizontal="center" vertical="center"/>
    </xf>
    <xf numFmtId="0" fontId="70" fillId="0" borderId="0" xfId="0" applyFont="1" applyFill="1" applyAlignment="1" applyProtection="1">
      <alignment/>
      <protection/>
    </xf>
    <xf numFmtId="0" fontId="0" fillId="0" borderId="0" xfId="0" applyFill="1" applyAlignment="1" applyProtection="1">
      <alignment/>
      <protection/>
    </xf>
    <xf numFmtId="0" fontId="18" fillId="0" borderId="24" xfId="0" applyFont="1" applyFill="1" applyBorder="1" applyAlignment="1" applyProtection="1">
      <alignment horizontal="center" vertical="center" wrapText="1"/>
      <protection/>
    </xf>
    <xf numFmtId="0" fontId="70" fillId="0" borderId="0" xfId="0" applyFont="1" applyFill="1" applyBorder="1" applyAlignment="1" applyProtection="1">
      <alignment/>
      <protection/>
    </xf>
    <xf numFmtId="0" fontId="21" fillId="0" borderId="0" xfId="0" applyFont="1" applyFill="1" applyAlignment="1" applyProtection="1">
      <alignment/>
      <protection/>
    </xf>
    <xf numFmtId="0" fontId="0" fillId="0" borderId="0" xfId="0" applyFont="1" applyFill="1" applyAlignment="1" applyProtection="1">
      <alignment/>
      <protection/>
    </xf>
    <xf numFmtId="0" fontId="22" fillId="0" borderId="0" xfId="0" applyFont="1" applyAlignment="1" applyProtection="1">
      <alignment/>
      <protection/>
    </xf>
    <xf numFmtId="0" fontId="9" fillId="9" borderId="11" xfId="57" applyFont="1" applyFill="1" applyBorder="1" applyAlignment="1" applyProtection="1">
      <alignment horizontal="justify" vertical="center" wrapText="1"/>
      <protection/>
    </xf>
    <xf numFmtId="0" fontId="9" fillId="9" borderId="11" xfId="57" applyFont="1" applyFill="1" applyBorder="1" applyAlignment="1" applyProtection="1">
      <alignment horizontal="center" vertical="center" wrapText="1"/>
      <protection/>
    </xf>
    <xf numFmtId="0" fontId="9" fillId="19" borderId="11" xfId="58" applyNumberFormat="1" applyFont="1" applyFill="1" applyBorder="1" applyAlignment="1" applyProtection="1">
      <alignment horizontal="justify" vertical="center" wrapText="1"/>
      <protection/>
    </xf>
    <xf numFmtId="0" fontId="9" fillId="2" borderId="18" xfId="58" applyNumberFormat="1" applyFont="1" applyFill="1" applyBorder="1" applyAlignment="1" applyProtection="1">
      <alignment horizontal="justify" vertical="center" wrapText="1"/>
      <protection/>
    </xf>
    <xf numFmtId="14" fontId="9" fillId="33" borderId="11" xfId="0" applyNumberFormat="1" applyFont="1" applyFill="1" applyBorder="1" applyAlignment="1" applyProtection="1">
      <alignment horizontal="justify" vertical="center" wrapText="1"/>
      <protection/>
    </xf>
    <xf numFmtId="0" fontId="9" fillId="3" borderId="11" xfId="57" applyFont="1" applyFill="1" applyBorder="1" applyAlignment="1" applyProtection="1">
      <alignment horizontal="justify" vertical="center" wrapText="1"/>
      <protection/>
    </xf>
    <xf numFmtId="0" fontId="9" fillId="13" borderId="11" xfId="58" applyFont="1" applyFill="1" applyBorder="1" applyAlignment="1" applyProtection="1">
      <alignment horizontal="justify" vertical="center" wrapText="1"/>
      <protection/>
    </xf>
    <xf numFmtId="0" fontId="9" fillId="11" borderId="11" xfId="58" applyFont="1" applyFill="1" applyBorder="1" applyAlignment="1" applyProtection="1">
      <alignment horizontal="justify" vertical="center" wrapText="1"/>
      <protection/>
    </xf>
    <xf numFmtId="0" fontId="9" fillId="12" borderId="11" xfId="53" applyFont="1" applyFill="1" applyBorder="1" applyAlignment="1" applyProtection="1">
      <alignment horizontal="left" vertical="center" wrapText="1"/>
      <protection/>
    </xf>
    <xf numFmtId="186" fontId="5" fillId="38" borderId="18" xfId="0" applyNumberFormat="1" applyFont="1" applyFill="1" applyBorder="1" applyAlignment="1" applyProtection="1">
      <alignment horizontal="center" vertical="center" wrapText="1"/>
      <protection/>
    </xf>
    <xf numFmtId="0" fontId="9" fillId="38" borderId="11" xfId="57" applyFont="1" applyFill="1" applyBorder="1" applyAlignment="1" applyProtection="1">
      <alignment horizontal="justify" vertical="center" wrapText="1"/>
      <protection/>
    </xf>
    <xf numFmtId="14" fontId="2" fillId="38" borderId="11" xfId="0" applyNumberFormat="1" applyFont="1" applyFill="1" applyBorder="1" applyAlignment="1" applyProtection="1">
      <alignment horizontal="center" vertical="center" wrapText="1"/>
      <protection/>
    </xf>
    <xf numFmtId="14" fontId="5" fillId="38" borderId="11" xfId="0" applyNumberFormat="1" applyFont="1" applyFill="1" applyBorder="1" applyAlignment="1" applyProtection="1">
      <alignment horizontal="center" vertical="center" wrapText="1"/>
      <protection/>
    </xf>
    <xf numFmtId="0" fontId="12" fillId="38" borderId="11" xfId="0" applyFont="1" applyFill="1" applyBorder="1" applyAlignment="1" applyProtection="1">
      <alignment horizontal="center" vertical="center" wrapText="1"/>
      <protection/>
    </xf>
    <xf numFmtId="0" fontId="5" fillId="38" borderId="17" xfId="56" applyFont="1" applyFill="1" applyBorder="1" applyAlignment="1" applyProtection="1">
      <alignment horizontal="center" vertical="center" wrapText="1"/>
      <protection/>
    </xf>
    <xf numFmtId="0" fontId="68" fillId="3" borderId="11" xfId="56" applyFont="1" applyFill="1" applyBorder="1" applyAlignment="1" applyProtection="1">
      <alignment horizontal="center" vertical="center"/>
      <protection/>
    </xf>
    <xf numFmtId="14" fontId="68" fillId="3" borderId="11" xfId="56" applyNumberFormat="1" applyFont="1" applyFill="1" applyBorder="1" applyAlignment="1" applyProtection="1">
      <alignment horizontal="center" vertical="center"/>
      <protection/>
    </xf>
    <xf numFmtId="0" fontId="0" fillId="40" borderId="0" xfId="0" applyFont="1" applyFill="1" applyAlignment="1" applyProtection="1">
      <alignment/>
      <protection/>
    </xf>
    <xf numFmtId="0" fontId="69" fillId="40" borderId="0" xfId="0" applyFont="1" applyFill="1" applyAlignment="1" applyProtection="1">
      <alignment/>
      <protection/>
    </xf>
    <xf numFmtId="0" fontId="5" fillId="9" borderId="11" xfId="0" applyFont="1" applyFill="1" applyBorder="1" applyAlignment="1" applyProtection="1">
      <alignment horizontal="center" vertical="center" wrapText="1"/>
      <protection/>
    </xf>
    <xf numFmtId="0" fontId="0" fillId="40" borderId="0" xfId="0" applyFill="1" applyAlignment="1" applyProtection="1">
      <alignment/>
      <protection/>
    </xf>
    <xf numFmtId="0" fontId="5"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justify" vertical="center" wrapText="1"/>
      <protection/>
    </xf>
    <xf numFmtId="186" fontId="5" fillId="13" borderId="11" xfId="0" applyNumberFormat="1" applyFont="1" applyFill="1" applyBorder="1" applyAlignment="1" applyProtection="1">
      <alignment horizontal="center" vertical="center" wrapText="1"/>
      <protection/>
    </xf>
    <xf numFmtId="0" fontId="5" fillId="13" borderId="18" xfId="0" applyFont="1" applyFill="1" applyBorder="1" applyAlignment="1" applyProtection="1">
      <alignment horizontal="center" vertical="center" wrapText="1"/>
      <protection/>
    </xf>
    <xf numFmtId="186" fontId="5" fillId="13" borderId="18" xfId="0" applyNumberFormat="1" applyFont="1" applyFill="1" applyBorder="1" applyAlignment="1" applyProtection="1">
      <alignment horizontal="center" vertical="center" wrapText="1"/>
      <protection/>
    </xf>
    <xf numFmtId="0" fontId="9" fillId="13" borderId="11" xfId="57" applyFont="1" applyFill="1" applyBorder="1" applyAlignment="1" applyProtection="1">
      <alignment horizontal="justify" vertical="center" wrapText="1"/>
      <protection/>
    </xf>
    <xf numFmtId="0" fontId="5" fillId="39" borderId="11" xfId="0" applyFont="1" applyFill="1" applyBorder="1" applyAlignment="1" applyProtection="1">
      <alignment horizontal="center" vertical="center" wrapText="1"/>
      <protection/>
    </xf>
    <xf numFmtId="186" fontId="5" fillId="39" borderId="11" xfId="0" applyNumberFormat="1" applyFont="1" applyFill="1" applyBorder="1" applyAlignment="1" applyProtection="1">
      <alignment horizontal="center" vertical="center" wrapText="1"/>
      <protection/>
    </xf>
    <xf numFmtId="0" fontId="9" fillId="39" borderId="11" xfId="0" applyFont="1" applyFill="1" applyBorder="1" applyAlignment="1" applyProtection="1">
      <alignment horizontal="justify" vertical="center" wrapText="1"/>
      <protection/>
    </xf>
    <xf numFmtId="14" fontId="12" fillId="3" borderId="17" xfId="0" applyNumberFormat="1" applyFont="1" applyFill="1" applyBorder="1" applyAlignment="1" applyProtection="1">
      <alignment horizontal="center" vertical="center" wrapText="1"/>
      <protection/>
    </xf>
    <xf numFmtId="186" fontId="5" fillId="3" borderId="17" xfId="0" applyNumberFormat="1" applyFont="1" applyFill="1" applyBorder="1" applyAlignment="1" applyProtection="1">
      <alignment horizontal="center" vertical="center" wrapText="1"/>
      <protection/>
    </xf>
    <xf numFmtId="0" fontId="12" fillId="9" borderId="11" xfId="57" applyFont="1" applyFill="1" applyBorder="1" applyAlignment="1" applyProtection="1">
      <alignment horizontal="left" vertical="center" wrapText="1"/>
      <protection/>
    </xf>
    <xf numFmtId="0" fontId="9" fillId="13" borderId="11" xfId="57" applyFont="1" applyFill="1" applyBorder="1" applyAlignment="1" applyProtection="1">
      <alignment horizontal="center" vertical="center" wrapText="1"/>
      <protection/>
    </xf>
    <xf numFmtId="0" fontId="71" fillId="2" borderId="18" xfId="56" applyFont="1" applyFill="1" applyBorder="1" applyAlignment="1" applyProtection="1">
      <alignment horizontal="center" vertical="center"/>
      <protection/>
    </xf>
    <xf numFmtId="14" fontId="71" fillId="2" borderId="18" xfId="56" applyNumberFormat="1" applyFont="1" applyFill="1" applyBorder="1" applyAlignment="1" applyProtection="1">
      <alignment horizontal="center" vertical="center"/>
      <protection/>
    </xf>
    <xf numFmtId="0" fontId="71" fillId="2" borderId="18" xfId="56" applyFont="1" applyFill="1" applyBorder="1" applyAlignment="1" applyProtection="1">
      <alignment horizontal="center" vertical="center" wrapText="1"/>
      <protection/>
    </xf>
    <xf numFmtId="0" fontId="72" fillId="2" borderId="18" xfId="56" applyFont="1" applyFill="1" applyBorder="1" applyAlignment="1" applyProtection="1">
      <alignment horizontal="center" vertical="center" wrapText="1"/>
      <protection/>
    </xf>
    <xf numFmtId="0" fontId="9" fillId="13" borderId="11" xfId="58" applyFont="1" applyFill="1" applyBorder="1" applyAlignment="1" applyProtection="1">
      <alignment vertical="center" wrapText="1"/>
      <protection/>
    </xf>
    <xf numFmtId="186" fontId="5" fillId="5" borderId="11" xfId="0" applyNumberFormat="1"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0" fontId="5" fillId="9" borderId="11"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68" fillId="33" borderId="22" xfId="56" applyFont="1" applyFill="1" applyBorder="1" applyAlignment="1" applyProtection="1">
      <alignment horizontal="center" vertical="center"/>
      <protection/>
    </xf>
    <xf numFmtId="14" fontId="68" fillId="33" borderId="22" xfId="56" applyNumberFormat="1" applyFont="1" applyFill="1" applyBorder="1" applyAlignment="1" applyProtection="1">
      <alignment horizontal="center" vertical="center"/>
      <protection/>
    </xf>
    <xf numFmtId="14" fontId="5" fillId="33" borderId="22" xfId="0" applyNumberFormat="1"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186" fontId="5" fillId="33" borderId="18" xfId="0" applyNumberFormat="1" applyFont="1" applyFill="1" applyBorder="1" applyAlignment="1" applyProtection="1">
      <alignment horizontal="center" vertical="center" wrapText="1"/>
      <protection/>
    </xf>
    <xf numFmtId="14" fontId="68" fillId="5" borderId="11" xfId="56" applyNumberFormat="1" applyFont="1" applyFill="1" applyBorder="1" applyAlignment="1" applyProtection="1">
      <alignment horizontal="center" vertical="center" wrapText="1"/>
      <protection/>
    </xf>
    <xf numFmtId="2" fontId="5" fillId="5" borderId="19" xfId="0" applyNumberFormat="1" applyFont="1" applyFill="1" applyBorder="1" applyAlignment="1" applyProtection="1">
      <alignment horizontal="justify" vertical="center" wrapText="1"/>
      <protection/>
    </xf>
    <xf numFmtId="0" fontId="0" fillId="5" borderId="11" xfId="0" applyFill="1" applyBorder="1" applyAlignment="1">
      <alignment horizontal="center" vertical="center" wrapText="1"/>
    </xf>
    <xf numFmtId="0" fontId="0" fillId="5" borderId="0" xfId="0" applyFill="1" applyAlignment="1" applyProtection="1">
      <alignment horizontal="left" vertical="center" wrapText="1"/>
      <protection/>
    </xf>
    <xf numFmtId="0" fontId="5" fillId="9" borderId="19" xfId="0" applyFont="1" applyFill="1" applyBorder="1" applyAlignment="1" applyProtection="1">
      <alignment horizontal="justify" vertical="center" wrapText="1"/>
      <protection/>
    </xf>
    <xf numFmtId="0" fontId="5" fillId="9" borderId="11" xfId="0" applyFont="1" applyFill="1" applyBorder="1" applyAlignment="1" applyProtection="1">
      <alignment horizontal="center" vertical="center" wrapText="1"/>
      <protection/>
    </xf>
    <xf numFmtId="0" fontId="5" fillId="9" borderId="19" xfId="0" applyFont="1" applyFill="1" applyBorder="1" applyAlignment="1" applyProtection="1">
      <alignment horizontal="center" vertical="center" wrapText="1"/>
      <protection/>
    </xf>
    <xf numFmtId="186" fontId="5" fillId="9" borderId="11" xfId="0" applyNumberFormat="1" applyFont="1" applyFill="1" applyBorder="1" applyAlignment="1" applyProtection="1">
      <alignment horizontal="center" vertical="center" wrapText="1"/>
      <protection/>
    </xf>
    <xf numFmtId="0" fontId="5" fillId="11" borderId="0" xfId="0" applyFont="1" applyFill="1" applyBorder="1" applyAlignment="1" applyProtection="1">
      <alignment horizontal="justify" vertical="center" wrapText="1"/>
      <protection/>
    </xf>
    <xf numFmtId="0" fontId="68" fillId="13" borderId="18" xfId="56" applyFont="1" applyFill="1" applyBorder="1" applyAlignment="1" applyProtection="1">
      <alignment horizontal="center" vertical="center"/>
      <protection/>
    </xf>
    <xf numFmtId="0" fontId="9" fillId="36" borderId="11" xfId="53" applyFont="1" applyFill="1" applyBorder="1" applyAlignment="1" applyProtection="1">
      <alignment horizontal="left" vertical="center" wrapText="1"/>
      <protection/>
    </xf>
    <xf numFmtId="14" fontId="5" fillId="36" borderId="11" xfId="0" applyNumberFormat="1" applyFont="1" applyFill="1" applyBorder="1" applyAlignment="1" applyProtection="1">
      <alignment horizontal="center" vertical="center" wrapText="1"/>
      <protection/>
    </xf>
    <xf numFmtId="0" fontId="5" fillId="36" borderId="19" xfId="0" applyFont="1" applyFill="1" applyBorder="1" applyAlignment="1" applyProtection="1">
      <alignment horizontal="center" vertical="center" wrapText="1"/>
      <protection/>
    </xf>
    <xf numFmtId="0" fontId="5" fillId="36" borderId="19" xfId="0" applyFont="1" applyFill="1" applyBorder="1" applyAlignment="1" applyProtection="1">
      <alignment horizontal="justify" vertical="center" wrapText="1"/>
      <protection/>
    </xf>
    <xf numFmtId="0" fontId="13" fillId="36" borderId="19" xfId="0" applyFont="1" applyFill="1" applyBorder="1" applyAlignment="1" applyProtection="1">
      <alignment horizontal="center" vertical="center" wrapText="1"/>
      <protection/>
    </xf>
    <xf numFmtId="0" fontId="12" fillId="36" borderId="19" xfId="0" applyFont="1" applyFill="1" applyBorder="1" applyAlignment="1" applyProtection="1">
      <alignment horizontal="center" vertical="center" wrapText="1"/>
      <protection/>
    </xf>
    <xf numFmtId="0" fontId="0" fillId="36" borderId="11" xfId="0" applyFill="1" applyBorder="1" applyAlignment="1" applyProtection="1">
      <alignment horizontal="center" vertical="center"/>
      <protection/>
    </xf>
    <xf numFmtId="0" fontId="0" fillId="36" borderId="11" xfId="0" applyFill="1" applyBorder="1" applyAlignment="1">
      <alignment horizontal="center" vertical="center"/>
    </xf>
    <xf numFmtId="0" fontId="5" fillId="36" borderId="11" xfId="0" applyFont="1" applyFill="1" applyBorder="1" applyAlignment="1" applyProtection="1">
      <alignment horizontal="center" vertical="center" wrapText="1"/>
      <protection/>
    </xf>
    <xf numFmtId="0" fontId="5" fillId="36" borderId="11" xfId="0" applyFont="1" applyFill="1" applyBorder="1" applyAlignment="1" applyProtection="1">
      <alignment horizontal="justify" vertical="center" wrapText="1"/>
      <protection/>
    </xf>
    <xf numFmtId="0" fontId="0" fillId="36" borderId="11" xfId="0" applyFill="1" applyBorder="1" applyAlignment="1" applyProtection="1">
      <alignment horizontal="center" vertical="center" wrapText="1"/>
      <protection/>
    </xf>
    <xf numFmtId="14" fontId="68" fillId="36" borderId="22" xfId="56" applyNumberFormat="1" applyFont="1" applyFill="1" applyBorder="1" applyAlignment="1" applyProtection="1">
      <alignment horizontal="center" vertical="center"/>
      <protection/>
    </xf>
    <xf numFmtId="186" fontId="5" fillId="36" borderId="11" xfId="0" applyNumberFormat="1" applyFont="1" applyFill="1" applyBorder="1" applyAlignment="1" applyProtection="1">
      <alignment horizontal="center" vertical="center" wrapText="1"/>
      <protection/>
    </xf>
    <xf numFmtId="0" fontId="5" fillId="36" borderId="11" xfId="0" applyFont="1" applyFill="1" applyBorder="1" applyAlignment="1" applyProtection="1">
      <alignment horizontal="justify" vertical="center" wrapText="1"/>
      <protection/>
    </xf>
    <xf numFmtId="14" fontId="5" fillId="39" borderId="11" xfId="57" applyNumberFormat="1" applyFont="1" applyFill="1" applyBorder="1" applyAlignment="1" applyProtection="1">
      <alignment horizontal="center" vertical="center" wrapText="1"/>
      <protection/>
    </xf>
    <xf numFmtId="14" fontId="9" fillId="9" borderId="11" xfId="57" applyNumberFormat="1" applyFont="1" applyFill="1" applyBorder="1" applyAlignment="1" applyProtection="1">
      <alignment horizontal="center" vertical="center" wrapText="1"/>
      <protection/>
    </xf>
    <xf numFmtId="14" fontId="5" fillId="3" borderId="11" xfId="0" applyNumberFormat="1" applyFont="1" applyFill="1" applyBorder="1" applyAlignment="1" applyProtection="1">
      <alignment horizontal="center" vertical="center" wrapText="1"/>
      <protection/>
    </xf>
    <xf numFmtId="14" fontId="5" fillId="9" borderId="11" xfId="0" applyNumberFormat="1" applyFont="1" applyFill="1" applyBorder="1" applyAlignment="1" applyProtection="1">
      <alignment horizontal="center" vertical="center" wrapText="1"/>
      <protection/>
    </xf>
    <xf numFmtId="14" fontId="5" fillId="13" borderId="11" xfId="0" applyNumberFormat="1" applyFont="1" applyFill="1" applyBorder="1" applyAlignment="1" applyProtection="1">
      <alignment horizontal="center" vertical="center" wrapText="1"/>
      <protection/>
    </xf>
    <xf numFmtId="14" fontId="5" fillId="11" borderId="11" xfId="0" applyNumberFormat="1" applyFont="1" applyFill="1" applyBorder="1" applyAlignment="1" applyProtection="1">
      <alignment horizontal="center" vertical="center" wrapText="1"/>
      <protection/>
    </xf>
    <xf numFmtId="14" fontId="5" fillId="39" borderId="11" xfId="0" applyNumberFormat="1" applyFont="1" applyFill="1" applyBorder="1" applyAlignment="1" applyProtection="1">
      <alignment horizontal="center" vertical="center" wrapText="1"/>
      <protection/>
    </xf>
    <xf numFmtId="14" fontId="5" fillId="33" borderId="11" xfId="0" applyNumberFormat="1" applyFont="1" applyFill="1" applyBorder="1" applyAlignment="1" applyProtection="1">
      <alignment horizontal="center" vertical="center" wrapText="1"/>
      <protection/>
    </xf>
    <xf numFmtId="186" fontId="5" fillId="38" borderId="11" xfId="0" applyNumberFormat="1"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14" fontId="68" fillId="38" borderId="11" xfId="56" applyNumberFormat="1" applyFont="1" applyFill="1" applyBorder="1" applyAlignment="1" applyProtection="1">
      <alignment horizontal="center" vertical="center" wrapText="1"/>
      <protection/>
    </xf>
    <xf numFmtId="0" fontId="68" fillId="38" borderId="11" xfId="56"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justify" vertical="center" wrapText="1"/>
      <protection/>
    </xf>
    <xf numFmtId="14" fontId="68" fillId="13" borderId="18" xfId="56"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5" fillId="13" borderId="17" xfId="56" applyFont="1" applyFill="1" applyBorder="1" applyAlignment="1" applyProtection="1">
      <alignment horizontal="center" vertical="center" wrapText="1"/>
      <protection/>
    </xf>
    <xf numFmtId="0" fontId="5" fillId="13" borderId="17" xfId="0"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wrapText="1"/>
      <protection/>
    </xf>
    <xf numFmtId="0" fontId="0" fillId="13" borderId="0" xfId="0" applyFill="1" applyAlignment="1" applyProtection="1">
      <alignment/>
      <protection/>
    </xf>
    <xf numFmtId="0" fontId="5" fillId="13" borderId="19" xfId="0" applyFont="1" applyFill="1" applyBorder="1" applyAlignment="1" applyProtection="1">
      <alignment horizontal="center" vertical="center" wrapText="1"/>
      <protection/>
    </xf>
    <xf numFmtId="0" fontId="5" fillId="13" borderId="19" xfId="0" applyFont="1" applyFill="1" applyBorder="1" applyAlignment="1" applyProtection="1">
      <alignment horizontal="justify" vertical="center" wrapText="1"/>
      <protection/>
    </xf>
    <xf numFmtId="0" fontId="0" fillId="13" borderId="11" xfId="0" applyFill="1" applyBorder="1" applyAlignment="1" applyProtection="1">
      <alignment horizontal="center" vertical="center"/>
      <protection/>
    </xf>
    <xf numFmtId="0" fontId="5" fillId="33" borderId="11" xfId="0" applyFont="1" applyFill="1" applyBorder="1" applyAlignment="1" applyProtection="1">
      <alignment horizontal="center" vertical="center" wrapText="1"/>
      <protection/>
    </xf>
    <xf numFmtId="2" fontId="5" fillId="13" borderId="19" xfId="0" applyNumberFormat="1" applyFont="1" applyFill="1" applyBorder="1" applyAlignment="1" applyProtection="1">
      <alignment horizontal="justify" vertical="center" wrapText="1"/>
      <protection/>
    </xf>
    <xf numFmtId="0" fontId="5" fillId="13" borderId="0" xfId="0" applyFont="1" applyFill="1" applyBorder="1" applyAlignment="1" applyProtection="1">
      <alignment horizontal="center" vertical="center" wrapText="1"/>
      <protection/>
    </xf>
    <xf numFmtId="2" fontId="5" fillId="13" borderId="19" xfId="0" applyNumberFormat="1" applyFont="1" applyFill="1" applyBorder="1" applyAlignment="1" applyProtection="1">
      <alignment horizontal="center" vertical="center" wrapText="1"/>
      <protection/>
    </xf>
    <xf numFmtId="0" fontId="0" fillId="13" borderId="11" xfId="0" applyFill="1" applyBorder="1" applyAlignment="1">
      <alignment horizontal="center" vertical="center" wrapText="1"/>
    </xf>
    <xf numFmtId="0" fontId="0" fillId="13" borderId="11" xfId="0" applyFill="1" applyBorder="1" applyAlignment="1">
      <alignment horizontal="center" vertical="center"/>
    </xf>
    <xf numFmtId="0" fontId="70" fillId="0" borderId="0" xfId="0" applyFont="1" applyFill="1" applyAlignment="1" applyProtection="1">
      <alignment/>
      <protection/>
    </xf>
    <xf numFmtId="0" fontId="68" fillId="36" borderId="11" xfId="56" applyFont="1" applyFill="1" applyBorder="1" applyAlignment="1" applyProtection="1">
      <alignment horizontal="center" vertical="center" wrapText="1"/>
      <protection/>
    </xf>
    <xf numFmtId="0" fontId="19" fillId="12" borderId="11" xfId="53" applyFont="1" applyFill="1" applyBorder="1" applyAlignment="1" applyProtection="1">
      <alignment horizontal="center" vertical="center" wrapText="1"/>
      <protection locked="0"/>
    </xf>
    <xf numFmtId="0" fontId="5" fillId="38"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12" fillId="38" borderId="11" xfId="57" applyFont="1" applyFill="1" applyBorder="1" applyAlignment="1" applyProtection="1">
      <alignment horizontal="center" vertical="center" wrapText="1"/>
      <protection/>
    </xf>
    <xf numFmtId="0" fontId="68" fillId="5" borderId="11" xfId="56" applyFont="1" applyFill="1" applyBorder="1" applyAlignment="1" applyProtection="1">
      <alignment horizontal="center" vertical="center" wrapText="1"/>
      <protection/>
    </xf>
    <xf numFmtId="0" fontId="5" fillId="5" borderId="11" xfId="53" applyFont="1" applyFill="1" applyBorder="1" applyAlignment="1" applyProtection="1">
      <alignment horizontal="center" vertical="center" wrapText="1"/>
      <protection/>
    </xf>
    <xf numFmtId="0" fontId="5" fillId="39" borderId="11" xfId="57"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wrapText="1"/>
      <protection/>
    </xf>
    <xf numFmtId="0" fontId="9" fillId="12" borderId="11" xfId="58" applyFont="1" applyFill="1" applyBorder="1" applyAlignment="1" applyProtection="1">
      <alignment horizontal="justify" vertical="center" wrapText="1"/>
      <protection/>
    </xf>
    <xf numFmtId="0" fontId="5" fillId="39" borderId="11" xfId="58" applyNumberFormat="1" applyFont="1" applyFill="1" applyBorder="1" applyAlignment="1" applyProtection="1">
      <alignment horizontal="center" vertical="center" wrapText="1"/>
      <protection locked="0"/>
    </xf>
    <xf numFmtId="196" fontId="5" fillId="39" borderId="11" xfId="58" applyNumberFormat="1" applyFont="1" applyFill="1" applyBorder="1" applyAlignment="1" applyProtection="1">
      <alignment horizontal="center" vertical="center" wrapText="1"/>
      <protection locked="0"/>
    </xf>
    <xf numFmtId="0" fontId="5" fillId="9" borderId="11" xfId="0" applyFont="1" applyFill="1" applyBorder="1" applyAlignment="1" applyProtection="1">
      <alignment horizontal="center" vertical="center" wrapText="1"/>
      <protection locked="0"/>
    </xf>
    <xf numFmtId="0" fontId="5" fillId="9" borderId="11" xfId="58" applyNumberFormat="1" applyFont="1" applyFill="1" applyBorder="1" applyAlignment="1" applyProtection="1">
      <alignment horizontal="center" vertical="center" wrapText="1"/>
      <protection locked="0"/>
    </xf>
    <xf numFmtId="0" fontId="5" fillId="38" borderId="11" xfId="0" applyFont="1" applyFill="1" applyBorder="1" applyAlignment="1" applyProtection="1">
      <alignment horizontal="center" vertical="center" wrapText="1"/>
      <protection locked="0"/>
    </xf>
    <xf numFmtId="0" fontId="5" fillId="38" borderId="11" xfId="58" applyNumberFormat="1" applyFont="1" applyFill="1" applyBorder="1" applyAlignment="1" applyProtection="1">
      <alignment horizontal="center" vertical="center" wrapText="1"/>
      <protection locked="0"/>
    </xf>
    <xf numFmtId="197" fontId="5" fillId="13" borderId="11" xfId="58" applyNumberFormat="1" applyFont="1" applyFill="1" applyBorder="1" applyAlignment="1" applyProtection="1">
      <alignment horizontal="center" vertical="center" wrapText="1"/>
      <protection locked="0"/>
    </xf>
    <xf numFmtId="196" fontId="5" fillId="13" borderId="11" xfId="58" applyNumberFormat="1" applyFont="1" applyFill="1" applyBorder="1" applyAlignment="1" applyProtection="1">
      <alignment horizontal="center" vertical="center" wrapText="1"/>
      <protection locked="0"/>
    </xf>
    <xf numFmtId="196" fontId="19" fillId="19" borderId="17" xfId="58" applyNumberFormat="1" applyFont="1" applyFill="1" applyBorder="1" applyAlignment="1" applyProtection="1">
      <alignment horizontal="center" vertical="center" wrapText="1"/>
      <protection locked="0"/>
    </xf>
    <xf numFmtId="196" fontId="19" fillId="2" borderId="11" xfId="58" applyNumberFormat="1" applyFont="1" applyFill="1" applyBorder="1" applyAlignment="1" applyProtection="1">
      <alignment horizontal="center" vertical="center" wrapText="1"/>
      <protection locked="0"/>
    </xf>
    <xf numFmtId="197" fontId="5" fillId="11" borderId="11" xfId="0" applyNumberFormat="1" applyFont="1" applyFill="1" applyBorder="1" applyAlignment="1" applyProtection="1">
      <alignment horizontal="center" vertical="center" wrapText="1"/>
      <protection locked="0"/>
    </xf>
    <xf numFmtId="196" fontId="5" fillId="11" borderId="11" xfId="58" applyNumberFormat="1" applyFont="1" applyFill="1" applyBorder="1" applyAlignment="1" applyProtection="1">
      <alignment horizontal="center" vertical="center" wrapText="1"/>
      <protection locked="0"/>
    </xf>
    <xf numFmtId="197" fontId="5" fillId="33" borderId="11" xfId="0" applyNumberFormat="1" applyFont="1" applyFill="1" applyBorder="1" applyAlignment="1" applyProtection="1">
      <alignment horizontal="center" vertical="center" wrapText="1"/>
      <protection locked="0"/>
    </xf>
    <xf numFmtId="196" fontId="5" fillId="33" borderId="11" xfId="0" applyNumberFormat="1" applyFont="1" applyFill="1" applyBorder="1" applyAlignment="1" applyProtection="1">
      <alignment horizontal="center" vertical="center" wrapText="1"/>
      <protection locked="0"/>
    </xf>
    <xf numFmtId="0" fontId="5" fillId="33" borderId="11" xfId="0" applyFont="1" applyFill="1" applyBorder="1" applyAlignment="1" applyProtection="1">
      <alignment horizontal="center" vertical="center" wrapText="1"/>
      <protection locked="0"/>
    </xf>
    <xf numFmtId="0" fontId="5" fillId="3" borderId="11" xfId="53" applyFont="1" applyFill="1" applyBorder="1" applyAlignment="1" applyProtection="1">
      <alignment horizontal="center" vertical="center" wrapText="1"/>
      <protection locked="0"/>
    </xf>
    <xf numFmtId="1" fontId="5" fillId="3" borderId="11" xfId="53" applyNumberFormat="1" applyFont="1" applyFill="1" applyBorder="1" applyAlignment="1" applyProtection="1">
      <alignment horizontal="center" vertical="center" wrapText="1"/>
      <protection locked="0"/>
    </xf>
    <xf numFmtId="0" fontId="5" fillId="38" borderId="11" xfId="53" applyFont="1" applyFill="1" applyBorder="1" applyAlignment="1" applyProtection="1">
      <alignment horizontal="center" vertical="center" wrapText="1"/>
      <protection locked="0"/>
    </xf>
    <xf numFmtId="1" fontId="5" fillId="38" borderId="11" xfId="53" applyNumberFormat="1" applyFont="1" applyFill="1" applyBorder="1" applyAlignment="1" applyProtection="1">
      <alignment horizontal="center" vertical="center" wrapText="1"/>
      <protection locked="0"/>
    </xf>
    <xf numFmtId="197" fontId="5" fillId="13" borderId="11" xfId="0" applyNumberFormat="1" applyFont="1" applyFill="1" applyBorder="1" applyAlignment="1" applyProtection="1">
      <alignment horizontal="center" vertical="center" wrapText="1"/>
      <protection locked="0"/>
    </xf>
    <xf numFmtId="196" fontId="5" fillId="13" borderId="11" xfId="0" applyNumberFormat="1" applyFont="1" applyFill="1" applyBorder="1" applyAlignment="1" applyProtection="1">
      <alignment horizontal="center" vertical="center" wrapText="1"/>
      <protection locked="0"/>
    </xf>
    <xf numFmtId="0" fontId="5" fillId="11" borderId="11" xfId="53" applyFont="1" applyFill="1" applyBorder="1" applyAlignment="1" applyProtection="1">
      <alignment horizontal="center" vertical="center" wrapText="1"/>
      <protection locked="0"/>
    </xf>
    <xf numFmtId="0" fontId="19" fillId="12" borderId="11" xfId="58" applyNumberFormat="1" applyFont="1" applyFill="1" applyBorder="1" applyAlignment="1" applyProtection="1">
      <alignment horizontal="center" vertical="center" wrapText="1"/>
      <protection locked="0"/>
    </xf>
    <xf numFmtId="0" fontId="5" fillId="36" borderId="11" xfId="53" applyFont="1" applyFill="1" applyBorder="1" applyAlignment="1" applyProtection="1">
      <alignment horizontal="center" vertical="center" wrapText="1"/>
      <protection locked="0"/>
    </xf>
    <xf numFmtId="0" fontId="68" fillId="36" borderId="11" xfId="56" applyFont="1" applyFill="1" applyBorder="1" applyAlignment="1" applyProtection="1">
      <alignment horizontal="center" vertical="center"/>
      <protection locked="0"/>
    </xf>
    <xf numFmtId="0" fontId="68" fillId="38" borderId="11" xfId="56" applyFont="1" applyFill="1" applyBorder="1" applyAlignment="1" applyProtection="1">
      <alignment horizontal="center" vertical="center" wrapText="1"/>
      <protection locked="0"/>
    </xf>
    <xf numFmtId="0" fontId="68" fillId="5" borderId="11" xfId="56" applyFont="1" applyFill="1" applyBorder="1" applyAlignment="1" applyProtection="1">
      <alignment horizontal="center" vertical="center" wrapText="1"/>
      <protection locked="0"/>
    </xf>
    <xf numFmtId="9" fontId="5" fillId="13" borderId="11" xfId="62" applyFont="1" applyFill="1" applyBorder="1" applyAlignment="1" applyProtection="1">
      <alignment horizontal="center" vertical="center" wrapText="1"/>
      <protection locked="0"/>
    </xf>
    <xf numFmtId="9" fontId="0" fillId="0" borderId="0" xfId="62" applyFont="1" applyAlignment="1" applyProtection="1">
      <alignment/>
      <protection/>
    </xf>
    <xf numFmtId="9" fontId="5" fillId="39" borderId="11" xfId="62" applyFont="1" applyFill="1" applyBorder="1" applyAlignment="1" applyProtection="1">
      <alignment horizontal="center" vertical="center" wrapText="1"/>
      <protection locked="0"/>
    </xf>
    <xf numFmtId="9" fontId="5" fillId="11" borderId="11" xfId="62" applyFont="1" applyFill="1" applyBorder="1" applyAlignment="1" applyProtection="1">
      <alignment horizontal="center" vertical="center" wrapText="1"/>
      <protection locked="0"/>
    </xf>
    <xf numFmtId="9" fontId="5" fillId="33" borderId="11" xfId="62" applyFont="1" applyFill="1" applyBorder="1" applyAlignment="1" applyProtection="1">
      <alignment horizontal="center" vertical="center" wrapText="1"/>
      <protection locked="0"/>
    </xf>
    <xf numFmtId="9" fontId="5" fillId="3" borderId="11" xfId="62" applyFont="1" applyFill="1" applyBorder="1" applyAlignment="1" applyProtection="1">
      <alignment horizontal="center" vertical="center" wrapText="1"/>
      <protection locked="0"/>
    </xf>
    <xf numFmtId="9" fontId="68" fillId="36" borderId="11" xfId="62" applyFont="1" applyFill="1" applyBorder="1" applyAlignment="1" applyProtection="1">
      <alignment horizontal="center" vertical="center"/>
      <protection locked="0"/>
    </xf>
    <xf numFmtId="9" fontId="68" fillId="38" borderId="11" xfId="62" applyFont="1" applyFill="1" applyBorder="1" applyAlignment="1" applyProtection="1">
      <alignment horizontal="center" vertical="center" wrapText="1"/>
      <protection locked="0"/>
    </xf>
    <xf numFmtId="9" fontId="68" fillId="5" borderId="11" xfId="62" applyFont="1" applyFill="1" applyBorder="1" applyAlignment="1" applyProtection="1">
      <alignment horizontal="center" vertical="center" wrapText="1"/>
      <protection locked="0"/>
    </xf>
    <xf numFmtId="0" fontId="5" fillId="11" borderId="25" xfId="58" applyNumberFormat="1" applyFont="1" applyFill="1" applyBorder="1" applyAlignment="1" applyProtection="1">
      <alignment horizontal="center" vertical="center" wrapText="1"/>
      <protection/>
    </xf>
    <xf numFmtId="0" fontId="9" fillId="11" borderId="11" xfId="58" applyFont="1" applyFill="1" applyBorder="1" applyAlignment="1" applyProtection="1">
      <alignment horizontal="center" vertical="center" wrapText="1"/>
      <protection/>
    </xf>
    <xf numFmtId="0" fontId="2" fillId="14" borderId="11" xfId="0" applyFont="1" applyFill="1" applyBorder="1"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0" fontId="2" fillId="14" borderId="17" xfId="0" applyFont="1" applyFill="1" applyBorder="1" applyAlignment="1" applyProtection="1">
      <alignment horizontal="center" vertical="center" wrapText="1"/>
      <protection/>
    </xf>
    <xf numFmtId="0" fontId="2" fillId="14" borderId="17" xfId="0" applyFont="1" applyFill="1" applyBorder="1" applyAlignment="1" applyProtection="1">
      <alignment horizontal="center" vertical="center"/>
      <protection/>
    </xf>
    <xf numFmtId="0" fontId="68" fillId="9" borderId="18" xfId="56" applyFont="1" applyFill="1" applyBorder="1" applyAlignment="1" applyProtection="1">
      <alignment horizontal="center" vertical="center"/>
      <protection/>
    </xf>
    <xf numFmtId="14" fontId="68" fillId="9" borderId="18" xfId="56"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5" fillId="38" borderId="11" xfId="53" applyFont="1" applyFill="1" applyBorder="1" applyAlignment="1" applyProtection="1">
      <alignment horizontal="center" vertical="center" wrapText="1"/>
      <protection/>
    </xf>
    <xf numFmtId="9" fontId="5" fillId="9" borderId="11" xfId="62" applyFont="1" applyFill="1" applyBorder="1" applyAlignment="1" applyProtection="1">
      <alignment horizontal="center" vertical="center" wrapText="1"/>
      <protection locked="0"/>
    </xf>
    <xf numFmtId="9" fontId="5" fillId="11" borderId="11" xfId="58" applyNumberFormat="1" applyFont="1" applyFill="1" applyBorder="1" applyAlignment="1" applyProtection="1">
      <alignment horizontal="center" vertical="center" wrapText="1"/>
      <protection locked="0"/>
    </xf>
    <xf numFmtId="9" fontId="19" fillId="12" borderId="11" xfId="58" applyNumberFormat="1" applyFont="1" applyFill="1" applyBorder="1" applyAlignment="1" applyProtection="1">
      <alignment horizontal="center" vertical="center" wrapText="1"/>
      <protection locked="0"/>
    </xf>
    <xf numFmtId="197" fontId="5" fillId="39" borderId="11" xfId="58" applyNumberFormat="1" applyFont="1" applyFill="1" applyBorder="1" applyAlignment="1" applyProtection="1">
      <alignment horizontal="center" vertical="center" wrapText="1"/>
      <protection locked="0"/>
    </xf>
    <xf numFmtId="9" fontId="68" fillId="39" borderId="11" xfId="62" applyFont="1" applyFill="1" applyBorder="1" applyAlignment="1" applyProtection="1">
      <alignment horizontal="center" vertical="center" wrapText="1"/>
      <protection locked="0"/>
    </xf>
    <xf numFmtId="0" fontId="0" fillId="9" borderId="11" xfId="0" applyFont="1" applyFill="1" applyBorder="1" applyAlignment="1" applyProtection="1">
      <alignment horizontal="center" vertical="center" wrapText="1"/>
      <protection locked="0"/>
    </xf>
    <xf numFmtId="14" fontId="0" fillId="13" borderId="11" xfId="57" applyNumberFormat="1" applyFont="1" applyFill="1" applyBorder="1" applyAlignment="1" applyProtection="1">
      <alignment horizontal="center" vertical="center" wrapText="1"/>
      <protection locked="0"/>
    </xf>
    <xf numFmtId="0" fontId="0" fillId="19" borderId="11" xfId="58" applyNumberFormat="1" applyFont="1" applyFill="1" applyBorder="1" applyAlignment="1" applyProtection="1">
      <alignment horizontal="center" vertical="center" wrapText="1"/>
      <protection locked="0"/>
    </xf>
    <xf numFmtId="0" fontId="0" fillId="38" borderId="11" xfId="57" applyFont="1" applyFill="1" applyBorder="1" applyAlignment="1" applyProtection="1">
      <alignment horizontal="center" vertical="center" wrapText="1"/>
      <protection locked="0"/>
    </xf>
    <xf numFmtId="0" fontId="0" fillId="11" borderId="11" xfId="53" applyFont="1" applyFill="1" applyBorder="1" applyAlignment="1" applyProtection="1">
      <alignment horizontal="center" vertical="center" wrapText="1"/>
      <protection locked="0"/>
    </xf>
    <xf numFmtId="0" fontId="0" fillId="11" borderId="11" xfId="58" applyFont="1" applyFill="1" applyBorder="1" applyAlignment="1" applyProtection="1">
      <alignment horizontal="center" vertical="center" wrapText="1"/>
      <protection locked="0"/>
    </xf>
    <xf numFmtId="0" fontId="0" fillId="12" borderId="11" xfId="53" applyFont="1" applyFill="1" applyBorder="1" applyAlignment="1" applyProtection="1">
      <alignment horizontal="center" vertical="center" wrapText="1"/>
      <protection locked="0"/>
    </xf>
    <xf numFmtId="0" fontId="0" fillId="9" borderId="11" xfId="57" applyFont="1" applyFill="1" applyBorder="1" applyAlignment="1" applyProtection="1">
      <alignment horizontal="center" vertical="center" wrapText="1"/>
      <protection locked="0"/>
    </xf>
    <xf numFmtId="0" fontId="0" fillId="2" borderId="25" xfId="58" applyNumberFormat="1" applyFont="1" applyFill="1" applyBorder="1" applyAlignment="1" applyProtection="1">
      <alignment horizontal="center" vertical="center" wrapText="1"/>
      <protection locked="0"/>
    </xf>
    <xf numFmtId="0" fontId="5" fillId="36" borderId="11" xfId="56"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xf>
    <xf numFmtId="0" fontId="12" fillId="3" borderId="11" xfId="0" applyFont="1" applyFill="1" applyBorder="1" applyAlignment="1" applyProtection="1">
      <alignment horizontal="center" vertical="center" wrapText="1"/>
      <protection/>
    </xf>
    <xf numFmtId="0" fontId="0" fillId="3" borderId="11" xfId="57" applyFont="1" applyFill="1" applyBorder="1" applyAlignment="1" applyProtection="1">
      <alignment horizontal="center" vertical="center" wrapText="1"/>
      <protection locked="0"/>
    </xf>
    <xf numFmtId="0" fontId="0" fillId="39" borderId="11" xfId="57" applyFont="1" applyFill="1" applyBorder="1" applyAlignment="1" applyProtection="1">
      <alignment horizontal="center" vertical="center" wrapText="1"/>
      <protection locked="0"/>
    </xf>
    <xf numFmtId="0" fontId="5" fillId="13" borderId="11" xfId="58" applyFont="1" applyFill="1" applyBorder="1" applyAlignment="1" applyProtection="1">
      <alignment horizontal="center" vertical="center" wrapText="1"/>
      <protection locked="0"/>
    </xf>
    <xf numFmtId="0" fontId="0" fillId="5" borderId="11" xfId="53" applyFont="1" applyFill="1" applyBorder="1" applyAlignment="1" applyProtection="1">
      <alignment horizontal="center" vertical="center" wrapText="1"/>
      <protection locked="0"/>
    </xf>
    <xf numFmtId="0" fontId="12" fillId="13" borderId="11" xfId="58" applyFont="1" applyFill="1" applyBorder="1" applyAlignment="1" applyProtection="1">
      <alignment horizontal="left" vertical="center" wrapText="1"/>
      <protection locked="0"/>
    </xf>
    <xf numFmtId="0" fontId="0" fillId="39" borderId="11" xfId="57" applyFont="1" applyFill="1" applyBorder="1" applyAlignment="1" applyProtection="1">
      <alignment horizontal="justify" vertical="center" wrapText="1"/>
      <protection locked="0"/>
    </xf>
    <xf numFmtId="9" fontId="5" fillId="39" borderId="11" xfId="58" applyNumberFormat="1" applyFont="1" applyFill="1" applyBorder="1" applyAlignment="1" applyProtection="1">
      <alignment horizontal="center" vertical="center" wrapText="1"/>
      <protection locked="0"/>
    </xf>
    <xf numFmtId="0" fontId="0" fillId="39" borderId="11" xfId="57" applyFont="1" applyFill="1" applyBorder="1" applyAlignment="1" applyProtection="1">
      <alignment horizontal="center" vertical="center" wrapText="1"/>
      <protection locked="0"/>
    </xf>
    <xf numFmtId="0" fontId="0" fillId="9" borderId="11" xfId="57" applyFont="1" applyFill="1" applyBorder="1" applyAlignment="1" applyProtection="1">
      <alignment horizontal="center" vertical="center" wrapText="1"/>
      <protection locked="0"/>
    </xf>
    <xf numFmtId="14" fontId="0" fillId="13" borderId="11" xfId="57" applyNumberFormat="1" applyFont="1" applyFill="1" applyBorder="1" applyAlignment="1" applyProtection="1">
      <alignment horizontal="center" vertical="center" wrapText="1"/>
      <protection locked="0"/>
    </xf>
    <xf numFmtId="0" fontId="0" fillId="11" borderId="25" xfId="58" applyNumberFormat="1" applyFont="1" applyFill="1" applyBorder="1" applyAlignment="1" applyProtection="1">
      <alignment horizontal="center" vertical="center" wrapText="1"/>
      <protection locked="0"/>
    </xf>
    <xf numFmtId="0" fontId="0" fillId="5" borderId="11" xfId="53" applyFont="1" applyFill="1" applyBorder="1" applyAlignment="1" applyProtection="1">
      <alignment horizontal="center" vertical="center" wrapText="1"/>
      <protection locked="0"/>
    </xf>
    <xf numFmtId="0" fontId="73" fillId="5" borderId="11" xfId="56" applyFont="1" applyFill="1" applyBorder="1" applyAlignment="1" applyProtection="1">
      <alignment horizontal="center" vertical="center" wrapText="1"/>
      <protection/>
    </xf>
    <xf numFmtId="0" fontId="5" fillId="3" borderId="11" xfId="57" applyFont="1" applyFill="1" applyBorder="1" applyAlignment="1" applyProtection="1">
      <alignment horizontal="left" vertical="center" wrapText="1"/>
      <protection locked="0"/>
    </xf>
    <xf numFmtId="37" fontId="5" fillId="13" borderId="11" xfId="49" applyNumberFormat="1" applyFont="1" applyFill="1" applyBorder="1" applyAlignment="1" applyProtection="1">
      <alignment vertical="center" wrapText="1"/>
      <protection locked="0"/>
    </xf>
    <xf numFmtId="0" fontId="2" fillId="13" borderId="11"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0" fillId="0" borderId="26" xfId="0" applyFont="1" applyBorder="1" applyAlignment="1">
      <alignment horizontal="left"/>
    </xf>
    <xf numFmtId="0" fontId="0" fillId="0" borderId="27" xfId="0" applyFont="1" applyBorder="1" applyAlignment="1">
      <alignment horizontal="left"/>
    </xf>
    <xf numFmtId="0" fontId="0" fillId="0" borderId="28" xfId="0" applyFont="1" applyBorder="1" applyAlignment="1">
      <alignment horizontal="left"/>
    </xf>
    <xf numFmtId="0" fontId="9" fillId="0" borderId="13" xfId="0" applyFont="1" applyBorder="1" applyAlignment="1">
      <alignment horizontal="center" wrapText="1"/>
    </xf>
    <xf numFmtId="0" fontId="74" fillId="0" borderId="13"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xf>
    <xf numFmtId="0" fontId="0" fillId="0" borderId="14" xfId="0" applyBorder="1" applyAlignment="1">
      <alignment horizontal="center"/>
    </xf>
    <xf numFmtId="0" fontId="0" fillId="0" borderId="32" xfId="0" applyBorder="1" applyAlignment="1">
      <alignment horizontal="center"/>
    </xf>
    <xf numFmtId="0" fontId="0" fillId="0" borderId="15" xfId="0" applyBorder="1" applyAlignment="1">
      <alignment horizontal="center"/>
    </xf>
    <xf numFmtId="0" fontId="0" fillId="0" borderId="33" xfId="0" applyBorder="1" applyAlignment="1">
      <alignment horizontal="center"/>
    </xf>
    <xf numFmtId="0" fontId="0" fillId="0" borderId="16" xfId="0" applyBorder="1" applyAlignment="1">
      <alignment horizontal="center"/>
    </xf>
    <xf numFmtId="0" fontId="0" fillId="0" borderId="34" xfId="0" applyBorder="1" applyAlignment="1">
      <alignment horizontal="center"/>
    </xf>
    <xf numFmtId="0" fontId="3" fillId="33" borderId="10" xfId="0" applyFont="1" applyFill="1" applyBorder="1" applyAlignment="1">
      <alignment horizontal="center" vertical="center"/>
    </xf>
    <xf numFmtId="0" fontId="7" fillId="0" borderId="35" xfId="0" applyFont="1" applyBorder="1" applyAlignment="1" applyProtection="1">
      <alignment horizontal="center" wrapText="1"/>
      <protection/>
    </xf>
    <xf numFmtId="0" fontId="7" fillId="0" borderId="36" xfId="0" applyFont="1" applyBorder="1" applyAlignment="1" applyProtection="1">
      <alignment horizontal="center" wrapText="1"/>
      <protection/>
    </xf>
    <xf numFmtId="0" fontId="7" fillId="0" borderId="37" xfId="0" applyFont="1" applyBorder="1" applyAlignment="1" applyProtection="1">
      <alignment horizontal="center" wrapText="1"/>
      <protection/>
    </xf>
    <xf numFmtId="0" fontId="7" fillId="0" borderId="38" xfId="0" applyFont="1" applyBorder="1" applyAlignment="1" applyProtection="1">
      <alignment horizontal="center" wrapText="1"/>
      <protection/>
    </xf>
    <xf numFmtId="0" fontId="7" fillId="0" borderId="39" xfId="0" applyFont="1" applyBorder="1" applyAlignment="1" applyProtection="1">
      <alignment horizontal="center" wrapText="1"/>
      <protection/>
    </xf>
    <xf numFmtId="0" fontId="7" fillId="0" borderId="40" xfId="0" applyFont="1" applyBorder="1" applyAlignment="1" applyProtection="1">
      <alignment horizontal="center" wrapText="1"/>
      <protection/>
    </xf>
    <xf numFmtId="0" fontId="2" fillId="0" borderId="35"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6" fillId="0" borderId="35" xfId="0" applyFont="1" applyBorder="1" applyAlignment="1" applyProtection="1">
      <alignment horizontal="center" vertical="center" wrapText="1"/>
      <protection/>
    </xf>
    <xf numFmtId="0" fontId="6" fillId="0" borderId="41" xfId="0" applyFont="1" applyBorder="1" applyAlignment="1" applyProtection="1">
      <alignment horizontal="center" vertical="center" wrapText="1"/>
      <protection/>
    </xf>
    <xf numFmtId="0" fontId="2" fillId="0" borderId="0" xfId="0" applyFont="1" applyBorder="1" applyAlignment="1" applyProtection="1">
      <alignment horizontal="center" wrapText="1"/>
      <protection/>
    </xf>
    <xf numFmtId="0" fontId="5" fillId="0" borderId="38" xfId="0" applyFont="1" applyBorder="1" applyAlignment="1" applyProtection="1">
      <alignment horizontal="center" wrapText="1"/>
      <protection/>
    </xf>
    <xf numFmtId="0" fontId="5" fillId="0" borderId="0" xfId="0" applyFont="1" applyBorder="1" applyAlignment="1" applyProtection="1">
      <alignment horizontal="center" wrapText="1"/>
      <protection/>
    </xf>
    <xf numFmtId="0" fontId="2" fillId="14" borderId="11" xfId="0" applyFont="1" applyFill="1" applyBorder="1"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44" xfId="0" applyFont="1" applyBorder="1" applyAlignment="1" applyProtection="1">
      <alignment horizontal="left" vertical="center" wrapText="1"/>
      <protection/>
    </xf>
    <xf numFmtId="0" fontId="2" fillId="0" borderId="43" xfId="0" applyFont="1" applyBorder="1" applyAlignment="1" applyProtection="1">
      <alignment horizontal="left" vertical="center" wrapText="1"/>
      <protection/>
    </xf>
    <xf numFmtId="0" fontId="5" fillId="0" borderId="33" xfId="0" applyFont="1" applyBorder="1" applyAlignment="1" applyProtection="1">
      <alignment horizontal="center" wrapText="1"/>
      <protection/>
    </xf>
    <xf numFmtId="0" fontId="67" fillId="0" borderId="13" xfId="0" applyFont="1" applyBorder="1" applyAlignment="1" applyProtection="1">
      <alignment horizontal="center" vertical="center"/>
      <protection/>
    </xf>
    <xf numFmtId="0" fontId="8" fillId="0" borderId="14" xfId="0" applyFont="1" applyBorder="1" applyAlignment="1" applyProtection="1">
      <alignment horizontal="center" wrapText="1"/>
      <protection/>
    </xf>
    <xf numFmtId="0" fontId="8" fillId="0" borderId="32" xfId="0" applyFont="1" applyBorder="1" applyAlignment="1" applyProtection="1">
      <alignment horizontal="center" wrapText="1"/>
      <protection/>
    </xf>
    <xf numFmtId="0" fontId="8" fillId="0" borderId="15" xfId="0" applyFont="1" applyBorder="1" applyAlignment="1" applyProtection="1">
      <alignment horizontal="center" wrapText="1"/>
      <protection/>
    </xf>
    <xf numFmtId="0" fontId="8" fillId="0" borderId="33" xfId="0" applyFont="1" applyBorder="1" applyAlignment="1" applyProtection="1">
      <alignment horizontal="center" wrapText="1"/>
      <protection/>
    </xf>
    <xf numFmtId="0" fontId="8" fillId="0" borderId="16" xfId="0" applyFont="1" applyBorder="1" applyAlignment="1" applyProtection="1">
      <alignment horizontal="center" wrapText="1"/>
      <protection/>
    </xf>
    <xf numFmtId="0" fontId="8" fillId="0" borderId="34" xfId="0" applyFont="1" applyBorder="1" applyAlignment="1" applyProtection="1">
      <alignment horizontal="center" wrapText="1"/>
      <protection/>
    </xf>
    <xf numFmtId="0" fontId="2" fillId="0" borderId="13" xfId="0" applyFont="1" applyBorder="1" applyAlignment="1" applyProtection="1">
      <alignment horizontal="center" vertical="center"/>
      <protection/>
    </xf>
    <xf numFmtId="0" fontId="2" fillId="0" borderId="13" xfId="0" applyFont="1" applyBorder="1" applyAlignment="1" applyProtection="1">
      <alignment horizontal="center"/>
      <protection/>
    </xf>
    <xf numFmtId="0" fontId="2" fillId="14" borderId="11" xfId="0" applyFont="1" applyFill="1" applyBorder="1" applyAlignment="1" applyProtection="1">
      <alignment horizontal="center"/>
      <protection/>
    </xf>
    <xf numFmtId="0" fontId="8" fillId="0" borderId="13" xfId="0" applyFont="1" applyBorder="1" applyAlignment="1" applyProtection="1">
      <alignment horizontal="center"/>
      <protection/>
    </xf>
    <xf numFmtId="0" fontId="2" fillId="14" borderId="17" xfId="0" applyFont="1" applyFill="1" applyBorder="1" applyAlignment="1" applyProtection="1">
      <alignment horizontal="center" vertical="center" wrapText="1"/>
      <protection/>
    </xf>
    <xf numFmtId="0" fontId="4" fillId="14" borderId="11" xfId="0" applyFont="1" applyFill="1" applyBorder="1" applyAlignment="1" applyProtection="1">
      <alignment horizontal="center" vertical="center" wrapText="1"/>
      <protection locked="0"/>
    </xf>
    <xf numFmtId="0" fontId="4" fillId="14" borderId="17" xfId="0" applyFont="1" applyFill="1" applyBorder="1" applyAlignment="1" applyProtection="1">
      <alignment horizontal="center" vertical="center" wrapText="1"/>
      <protection locked="0"/>
    </xf>
    <xf numFmtId="0" fontId="16" fillId="40" borderId="13" xfId="0" applyFont="1" applyFill="1" applyBorder="1" applyAlignment="1" applyProtection="1">
      <alignment horizontal="center" vertical="center"/>
      <protection/>
    </xf>
    <xf numFmtId="0" fontId="5" fillId="39" borderId="17" xfId="0" applyFont="1" applyFill="1" applyBorder="1" applyAlignment="1" applyProtection="1">
      <alignment horizontal="center" vertical="center" wrapText="1"/>
      <protection/>
    </xf>
    <xf numFmtId="0" fontId="5" fillId="39" borderId="18" xfId="0" applyFont="1" applyFill="1" applyBorder="1" applyAlignment="1" applyProtection="1">
      <alignment horizontal="center" vertical="center" wrapText="1"/>
      <protection/>
    </xf>
    <xf numFmtId="14" fontId="5" fillId="39" borderId="17" xfId="0" applyNumberFormat="1" applyFont="1" applyFill="1" applyBorder="1" applyAlignment="1" applyProtection="1">
      <alignment horizontal="center" vertical="center" wrapText="1"/>
      <protection/>
    </xf>
    <xf numFmtId="14" fontId="5" fillId="39" borderId="18" xfId="0" applyNumberFormat="1" applyFont="1" applyFill="1" applyBorder="1" applyAlignment="1" applyProtection="1">
      <alignment horizontal="center" vertical="center" wrapText="1"/>
      <protection/>
    </xf>
    <xf numFmtId="0" fontId="2" fillId="14" borderId="17" xfId="0" applyFont="1" applyFill="1" applyBorder="1" applyAlignment="1" applyProtection="1">
      <alignment horizontal="center" vertical="center"/>
      <protection/>
    </xf>
    <xf numFmtId="0" fontId="17" fillId="14" borderId="11" xfId="0" applyFont="1" applyFill="1" applyBorder="1" applyAlignment="1" applyProtection="1">
      <alignment horizontal="center" vertical="center"/>
      <protection/>
    </xf>
    <xf numFmtId="0" fontId="17" fillId="14" borderId="17" xfId="0" applyFont="1" applyFill="1" applyBorder="1" applyAlignment="1" applyProtection="1">
      <alignment horizontal="center" vertical="center"/>
      <protection/>
    </xf>
    <xf numFmtId="196" fontId="2" fillId="14" borderId="11" xfId="0" applyNumberFormat="1" applyFont="1" applyFill="1" applyBorder="1" applyAlignment="1" applyProtection="1">
      <alignment horizontal="center" vertical="center" wrapText="1"/>
      <protection locked="0"/>
    </xf>
    <xf numFmtId="196" fontId="2" fillId="14" borderId="17" xfId="0" applyNumberFormat="1" applyFont="1" applyFill="1" applyBorder="1" applyAlignment="1" applyProtection="1">
      <alignment horizontal="center" vertical="center" wrapText="1"/>
      <protection locked="0"/>
    </xf>
    <xf numFmtId="9" fontId="2" fillId="14" borderId="11" xfId="62" applyFont="1" applyFill="1" applyBorder="1" applyAlignment="1" applyProtection="1">
      <alignment horizontal="center" vertical="center" wrapText="1"/>
      <protection locked="0"/>
    </xf>
    <xf numFmtId="9" fontId="2" fillId="14" borderId="17" xfId="62" applyFont="1" applyFill="1" applyBorder="1" applyAlignment="1" applyProtection="1">
      <alignment horizontal="center" vertical="center" wrapText="1"/>
      <protection locked="0"/>
    </xf>
    <xf numFmtId="0" fontId="9" fillId="39" borderId="17" xfId="57" applyFont="1" applyFill="1" applyBorder="1" applyAlignment="1" applyProtection="1">
      <alignment horizontal="center" vertical="center" wrapText="1"/>
      <protection/>
    </xf>
    <xf numFmtId="0" fontId="9" fillId="39" borderId="18" xfId="57" applyFont="1" applyFill="1" applyBorder="1" applyAlignment="1" applyProtection="1">
      <alignment horizontal="center" vertical="center" wrapText="1"/>
      <protection/>
    </xf>
    <xf numFmtId="0" fontId="20" fillId="0" borderId="13" xfId="0" applyFont="1" applyBorder="1" applyAlignment="1" applyProtection="1">
      <alignment horizontal="center" wrapText="1"/>
      <protection/>
    </xf>
    <xf numFmtId="0" fontId="2" fillId="0" borderId="13" xfId="0" applyFont="1" applyBorder="1" applyAlignment="1" applyProtection="1">
      <alignment horizontal="center" wrapText="1"/>
      <protection/>
    </xf>
    <xf numFmtId="0" fontId="67" fillId="40" borderId="13" xfId="0" applyFont="1" applyFill="1" applyBorder="1" applyAlignment="1" applyProtection="1">
      <alignment horizontal="center" vertical="center"/>
      <protection/>
    </xf>
    <xf numFmtId="0" fontId="68" fillId="3" borderId="17" xfId="56" applyFont="1" applyFill="1" applyBorder="1" applyAlignment="1" applyProtection="1">
      <alignment horizontal="center" vertical="center"/>
      <protection/>
    </xf>
    <xf numFmtId="0" fontId="68" fillId="3" borderId="18" xfId="56" applyFont="1" applyFill="1" applyBorder="1" applyAlignment="1" applyProtection="1">
      <alignment horizontal="center" vertical="center"/>
      <protection/>
    </xf>
    <xf numFmtId="14" fontId="68" fillId="3" borderId="17" xfId="56" applyNumberFormat="1" applyFont="1" applyFill="1" applyBorder="1" applyAlignment="1" applyProtection="1">
      <alignment horizontal="center" vertical="center"/>
      <protection/>
    </xf>
    <xf numFmtId="14" fontId="68" fillId="3" borderId="18" xfId="56" applyNumberFormat="1" applyFont="1" applyFill="1" applyBorder="1" applyAlignment="1" applyProtection="1">
      <alignment horizontal="center" vertical="center"/>
      <protection/>
    </xf>
    <xf numFmtId="14" fontId="5" fillId="3" borderId="17" xfId="0" applyNumberFormat="1" applyFont="1" applyFill="1" applyBorder="1" applyAlignment="1" applyProtection="1">
      <alignment horizontal="center" vertical="center" wrapText="1"/>
      <protection/>
    </xf>
    <xf numFmtId="14" fontId="5" fillId="3" borderId="18" xfId="0" applyNumberFormat="1" applyFont="1" applyFill="1" applyBorder="1" applyAlignment="1" applyProtection="1">
      <alignment horizontal="center" vertical="center" wrapText="1"/>
      <protection/>
    </xf>
    <xf numFmtId="0" fontId="5" fillId="3" borderId="17" xfId="0" applyFont="1" applyFill="1" applyBorder="1" applyAlignment="1" applyProtection="1">
      <alignment horizontal="center" vertical="center" wrapText="1"/>
      <protection/>
    </xf>
    <xf numFmtId="0" fontId="5" fillId="3" borderId="18" xfId="0" applyFont="1" applyFill="1" applyBorder="1" applyAlignment="1" applyProtection="1">
      <alignment horizontal="center" vertical="center" wrapText="1"/>
      <protection/>
    </xf>
    <xf numFmtId="0" fontId="12" fillId="3" borderId="17" xfId="0" applyFont="1" applyFill="1" applyBorder="1" applyAlignment="1" applyProtection="1">
      <alignment horizontal="center" vertical="center" wrapText="1"/>
      <protection/>
    </xf>
    <xf numFmtId="0" fontId="12" fillId="3" borderId="18" xfId="0" applyFont="1" applyFill="1" applyBorder="1" applyAlignment="1" applyProtection="1">
      <alignment horizontal="center" vertical="center" wrapText="1"/>
      <protection/>
    </xf>
    <xf numFmtId="0" fontId="5" fillId="9" borderId="17" xfId="0" applyFont="1" applyFill="1" applyBorder="1" applyAlignment="1" applyProtection="1">
      <alignment horizontal="center" vertical="center" wrapText="1"/>
      <protection/>
    </xf>
    <xf numFmtId="0" fontId="5" fillId="9" borderId="22" xfId="0"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0" fontId="75" fillId="39" borderId="17" xfId="57" applyFont="1" applyFill="1" applyBorder="1" applyAlignment="1" applyProtection="1">
      <alignment horizontal="center" vertical="center" wrapText="1"/>
      <protection locked="0"/>
    </xf>
    <xf numFmtId="0" fontId="75" fillId="39" borderId="18" xfId="57" applyFont="1" applyFill="1" applyBorder="1" applyAlignment="1" applyProtection="1">
      <alignment horizontal="center" vertical="center" wrapText="1"/>
      <protection locked="0"/>
    </xf>
    <xf numFmtId="196" fontId="5" fillId="39" borderId="17" xfId="58" applyNumberFormat="1" applyFont="1" applyFill="1" applyBorder="1" applyAlignment="1" applyProtection="1">
      <alignment horizontal="center" vertical="center" wrapText="1"/>
      <protection locked="0"/>
    </xf>
    <xf numFmtId="196" fontId="5" fillId="39" borderId="18" xfId="58" applyNumberFormat="1" applyFont="1" applyFill="1" applyBorder="1" applyAlignment="1" applyProtection="1">
      <alignment horizontal="center" vertical="center" wrapText="1"/>
      <protection locked="0"/>
    </xf>
    <xf numFmtId="9" fontId="68" fillId="39" borderId="17" xfId="62" applyFont="1" applyFill="1" applyBorder="1" applyAlignment="1" applyProtection="1">
      <alignment horizontal="center" vertical="center" wrapText="1"/>
      <protection locked="0"/>
    </xf>
    <xf numFmtId="9" fontId="68" fillId="39" borderId="18" xfId="62" applyFont="1" applyFill="1" applyBorder="1" applyAlignment="1" applyProtection="1">
      <alignment horizontal="center" vertical="center" wrapText="1"/>
      <protection locked="0"/>
    </xf>
    <xf numFmtId="197" fontId="5" fillId="39" borderId="17" xfId="58" applyNumberFormat="1" applyFont="1" applyFill="1" applyBorder="1" applyAlignment="1" applyProtection="1">
      <alignment horizontal="center" vertical="center" wrapText="1"/>
      <protection locked="0"/>
    </xf>
    <xf numFmtId="197" fontId="5" fillId="39" borderId="18" xfId="58" applyNumberFormat="1" applyFont="1" applyFill="1" applyBorder="1" applyAlignment="1" applyProtection="1">
      <alignment horizontal="center" vertical="center" wrapText="1"/>
      <protection locked="0"/>
    </xf>
    <xf numFmtId="0" fontId="68" fillId="9" borderId="17" xfId="56" applyFont="1" applyFill="1" applyBorder="1" applyAlignment="1" applyProtection="1">
      <alignment horizontal="center" vertical="center"/>
      <protection/>
    </xf>
    <xf numFmtId="0" fontId="68" fillId="9" borderId="22" xfId="56" applyFont="1" applyFill="1" applyBorder="1" applyAlignment="1" applyProtection="1">
      <alignment horizontal="center" vertical="center"/>
      <protection/>
    </xf>
    <xf numFmtId="0" fontId="68" fillId="9" borderId="18" xfId="56" applyFont="1" applyFill="1" applyBorder="1" applyAlignment="1" applyProtection="1">
      <alignment horizontal="center" vertical="center"/>
      <protection/>
    </xf>
    <xf numFmtId="14" fontId="68" fillId="9" borderId="17" xfId="56" applyNumberFormat="1" applyFont="1" applyFill="1" applyBorder="1" applyAlignment="1" applyProtection="1">
      <alignment horizontal="center" vertical="center"/>
      <protection/>
    </xf>
    <xf numFmtId="14" fontId="68" fillId="9" borderId="22" xfId="56" applyNumberFormat="1" applyFont="1" applyFill="1" applyBorder="1" applyAlignment="1" applyProtection="1">
      <alignment horizontal="center" vertical="center"/>
      <protection/>
    </xf>
    <xf numFmtId="14" fontId="68" fillId="9" borderId="18" xfId="56" applyNumberFormat="1" applyFont="1" applyFill="1" applyBorder="1" applyAlignment="1" applyProtection="1">
      <alignment horizontal="center" vertical="center"/>
      <protection/>
    </xf>
    <xf numFmtId="14" fontId="5" fillId="9" borderId="17" xfId="0" applyNumberFormat="1" applyFont="1" applyFill="1" applyBorder="1" applyAlignment="1" applyProtection="1">
      <alignment horizontal="center" vertical="center" wrapText="1"/>
      <protection/>
    </xf>
    <xf numFmtId="14" fontId="5" fillId="9" borderId="22" xfId="0" applyNumberFormat="1" applyFont="1" applyFill="1" applyBorder="1" applyAlignment="1" applyProtection="1">
      <alignment horizontal="center" vertical="center" wrapText="1"/>
      <protection/>
    </xf>
    <xf numFmtId="14" fontId="5" fillId="9" borderId="18" xfId="0" applyNumberFormat="1" applyFont="1" applyFill="1" applyBorder="1" applyAlignment="1" applyProtection="1">
      <alignment horizontal="center" vertical="center" wrapText="1"/>
      <protection/>
    </xf>
    <xf numFmtId="14" fontId="68" fillId="39" borderId="17" xfId="56" applyNumberFormat="1" applyFont="1" applyFill="1" applyBorder="1" applyAlignment="1" applyProtection="1">
      <alignment horizontal="center" vertical="center" wrapText="1"/>
      <protection/>
    </xf>
    <xf numFmtId="14" fontId="68" fillId="39" borderId="18" xfId="56" applyNumberFormat="1" applyFont="1" applyFill="1" applyBorder="1" applyAlignment="1" applyProtection="1">
      <alignment horizontal="center" vertical="center"/>
      <protection/>
    </xf>
    <xf numFmtId="0" fontId="68" fillId="39" borderId="17" xfId="56" applyFont="1" applyFill="1" applyBorder="1" applyAlignment="1" applyProtection="1">
      <alignment horizontal="center" vertical="center"/>
      <protection/>
    </xf>
    <xf numFmtId="0" fontId="68" fillId="39" borderId="18" xfId="56" applyFont="1" applyFill="1" applyBorder="1" applyAlignment="1" applyProtection="1">
      <alignment horizontal="center" vertical="center"/>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11" xfId="53"/>
    <cellStyle name="Normal 15 2" xfId="54"/>
    <cellStyle name="Normal 2" xfId="55"/>
    <cellStyle name="Normal 28" xfId="56"/>
    <cellStyle name="Normal 28 2" xfId="57"/>
    <cellStyle name="Normal 28 3" xfId="58"/>
    <cellStyle name="Normal 28 4" xfId="59"/>
    <cellStyle name="Normal 28 5" xfId="60"/>
    <cellStyle name="Notas" xfId="61"/>
    <cellStyle name="Percent" xfId="62"/>
    <cellStyle name="Porcentaje 2" xfId="63"/>
    <cellStyle name="Salida" xfId="64"/>
    <cellStyle name="Texto de advertencia" xfId="65"/>
    <cellStyle name="Texto explicativo" xfId="66"/>
    <cellStyle name="Título" xfId="67"/>
    <cellStyle name="Título 1" xfId="68"/>
    <cellStyle name="Título 2" xfId="69"/>
    <cellStyle name="Título 3" xfId="70"/>
    <cellStyle name="Total" xfId="71"/>
  </cellStyles>
  <dxfs count="41">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2D050"/>
        </patternFill>
      </fill>
    </dxf>
    <dxf>
      <fill>
        <patternFill>
          <bgColor theme="0" tint="-0.4999699890613556"/>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border/>
    </dxf>
    <dxf>
      <fill>
        <patternFill>
          <bgColor theme="1" tint="0.4999800026416778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1695450</xdr:colOff>
      <xdr:row>1</xdr:row>
      <xdr:rowOff>133350</xdr:rowOff>
    </xdr:to>
    <xdr:pic>
      <xdr:nvPicPr>
        <xdr:cNvPr id="1" name="1 Imagen"/>
        <xdr:cNvPicPr preferRelativeResize="1">
          <a:picLocks noChangeAspect="1"/>
        </xdr:cNvPicPr>
      </xdr:nvPicPr>
      <xdr:blipFill>
        <a:blip r:embed="rId1"/>
        <a:stretch>
          <a:fillRect/>
        </a:stretch>
      </xdr:blipFill>
      <xdr:spPr>
        <a:xfrm>
          <a:off x="19050" y="76200"/>
          <a:ext cx="1676400" cy="352425"/>
        </a:xfrm>
        <a:prstGeom prst="rect">
          <a:avLst/>
        </a:prstGeom>
        <a:noFill/>
        <a:ln w="9525" cmpd="sng">
          <a:noFill/>
        </a:ln>
      </xdr:spPr>
    </xdr:pic>
    <xdr:clientData/>
  </xdr:twoCellAnchor>
  <xdr:twoCellAnchor editAs="oneCell">
    <xdr:from>
      <xdr:col>4</xdr:col>
      <xdr:colOff>257175</xdr:colOff>
      <xdr:row>0</xdr:row>
      <xdr:rowOff>171450</xdr:rowOff>
    </xdr:from>
    <xdr:to>
      <xdr:col>5</xdr:col>
      <xdr:colOff>742950</xdr:colOff>
      <xdr:row>2</xdr:row>
      <xdr:rowOff>180975</xdr:rowOff>
    </xdr:to>
    <xdr:pic>
      <xdr:nvPicPr>
        <xdr:cNvPr id="2" name="Imagen 8"/>
        <xdr:cNvPicPr preferRelativeResize="1">
          <a:picLocks noChangeAspect="1"/>
        </xdr:cNvPicPr>
      </xdr:nvPicPr>
      <xdr:blipFill>
        <a:blip r:embed="rId2"/>
        <a:stretch>
          <a:fillRect/>
        </a:stretch>
      </xdr:blipFill>
      <xdr:spPr>
        <a:xfrm>
          <a:off x="6191250" y="171450"/>
          <a:ext cx="16287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1657350</xdr:colOff>
      <xdr:row>0</xdr:row>
      <xdr:rowOff>0</xdr:rowOff>
    </xdr:from>
    <xdr:to>
      <xdr:col>1</xdr:col>
      <xdr:colOff>2171700</xdr:colOff>
      <xdr:row>2</xdr:row>
      <xdr:rowOff>323850</xdr:rowOff>
    </xdr:to>
    <xdr:pic>
      <xdr:nvPicPr>
        <xdr:cNvPr id="1" name="1 Imagen"/>
        <xdr:cNvPicPr preferRelativeResize="1">
          <a:picLocks noChangeAspect="1"/>
        </xdr:cNvPicPr>
      </xdr:nvPicPr>
      <xdr:blipFill>
        <a:blip r:embed="rId1"/>
        <a:stretch>
          <a:fillRect/>
        </a:stretch>
      </xdr:blipFill>
      <xdr:spPr>
        <a:xfrm>
          <a:off x="1657350" y="0"/>
          <a:ext cx="3714750" cy="1228725"/>
        </a:xfrm>
        <a:prstGeom prst="rect">
          <a:avLst/>
        </a:prstGeom>
        <a:noFill/>
        <a:ln w="9525" cmpd="sng">
          <a:noFill/>
        </a:ln>
      </xdr:spPr>
    </xdr:pic>
    <xdr:clientData/>
  </xdr:twoCellAnchor>
  <xdr:twoCellAnchor editAs="oneCell">
    <xdr:from>
      <xdr:col>5</xdr:col>
      <xdr:colOff>752475</xdr:colOff>
      <xdr:row>0</xdr:row>
      <xdr:rowOff>257175</xdr:rowOff>
    </xdr:from>
    <xdr:to>
      <xdr:col>6</xdr:col>
      <xdr:colOff>2047875</xdr:colOff>
      <xdr:row>2</xdr:row>
      <xdr:rowOff>123825</xdr:rowOff>
    </xdr:to>
    <xdr:pic>
      <xdr:nvPicPr>
        <xdr:cNvPr id="2" name="Imagen 8"/>
        <xdr:cNvPicPr preferRelativeResize="1">
          <a:picLocks noChangeAspect="1"/>
        </xdr:cNvPicPr>
      </xdr:nvPicPr>
      <xdr:blipFill>
        <a:blip r:embed="rId2"/>
        <a:stretch>
          <a:fillRect/>
        </a:stretch>
      </xdr:blipFill>
      <xdr:spPr>
        <a:xfrm>
          <a:off x="23364825" y="257175"/>
          <a:ext cx="389572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2476500</xdr:colOff>
      <xdr:row>2</xdr:row>
      <xdr:rowOff>161925</xdr:rowOff>
    </xdr:to>
    <xdr:pic>
      <xdr:nvPicPr>
        <xdr:cNvPr id="1" name="1 Imagen"/>
        <xdr:cNvPicPr preferRelativeResize="1">
          <a:picLocks noChangeAspect="1"/>
        </xdr:cNvPicPr>
      </xdr:nvPicPr>
      <xdr:blipFill>
        <a:blip r:embed="rId1"/>
        <a:stretch>
          <a:fillRect/>
        </a:stretch>
      </xdr:blipFill>
      <xdr:spPr>
        <a:xfrm>
          <a:off x="342900" y="47625"/>
          <a:ext cx="3810000" cy="809625"/>
        </a:xfrm>
        <a:prstGeom prst="rect">
          <a:avLst/>
        </a:prstGeom>
        <a:noFill/>
        <a:ln w="9525" cmpd="sng">
          <a:noFill/>
        </a:ln>
      </xdr:spPr>
    </xdr:pic>
    <xdr:clientData/>
  </xdr:twoCellAnchor>
  <xdr:twoCellAnchor editAs="oneCell">
    <xdr:from>
      <xdr:col>7</xdr:col>
      <xdr:colOff>9525</xdr:colOff>
      <xdr:row>0</xdr:row>
      <xdr:rowOff>104775</xdr:rowOff>
    </xdr:from>
    <xdr:to>
      <xdr:col>8</xdr:col>
      <xdr:colOff>1352550</xdr:colOff>
      <xdr:row>2</xdr:row>
      <xdr:rowOff>180975</xdr:rowOff>
    </xdr:to>
    <xdr:pic>
      <xdr:nvPicPr>
        <xdr:cNvPr id="2" name="Imagen 8"/>
        <xdr:cNvPicPr preferRelativeResize="1">
          <a:picLocks noChangeAspect="1"/>
        </xdr:cNvPicPr>
      </xdr:nvPicPr>
      <xdr:blipFill>
        <a:blip r:embed="rId2"/>
        <a:stretch>
          <a:fillRect/>
        </a:stretch>
      </xdr:blipFill>
      <xdr:spPr>
        <a:xfrm>
          <a:off x="12106275" y="104775"/>
          <a:ext cx="359092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142875</xdr:rowOff>
    </xdr:from>
    <xdr:to>
      <xdr:col>2</xdr:col>
      <xdr:colOff>866775</xdr:colOff>
      <xdr:row>1</xdr:row>
      <xdr:rowOff>371475</xdr:rowOff>
    </xdr:to>
    <xdr:pic>
      <xdr:nvPicPr>
        <xdr:cNvPr id="1" name="1 Imagen"/>
        <xdr:cNvPicPr preferRelativeResize="1">
          <a:picLocks noChangeAspect="1"/>
        </xdr:cNvPicPr>
      </xdr:nvPicPr>
      <xdr:blipFill>
        <a:blip r:embed="rId1"/>
        <a:stretch>
          <a:fillRect/>
        </a:stretch>
      </xdr:blipFill>
      <xdr:spPr>
        <a:xfrm>
          <a:off x="352425" y="142875"/>
          <a:ext cx="3600450" cy="762000"/>
        </a:xfrm>
        <a:prstGeom prst="rect">
          <a:avLst/>
        </a:prstGeom>
        <a:noFill/>
        <a:ln w="9525" cmpd="sng">
          <a:noFill/>
        </a:ln>
      </xdr:spPr>
    </xdr:pic>
    <xdr:clientData/>
  </xdr:twoCellAnchor>
  <xdr:twoCellAnchor editAs="oneCell">
    <xdr:from>
      <xdr:col>11</xdr:col>
      <xdr:colOff>142875</xdr:colOff>
      <xdr:row>0</xdr:row>
      <xdr:rowOff>419100</xdr:rowOff>
    </xdr:from>
    <xdr:to>
      <xdr:col>12</xdr:col>
      <xdr:colOff>1285875</xdr:colOff>
      <xdr:row>1</xdr:row>
      <xdr:rowOff>523875</xdr:rowOff>
    </xdr:to>
    <xdr:pic>
      <xdr:nvPicPr>
        <xdr:cNvPr id="2" name="Imagen 8"/>
        <xdr:cNvPicPr preferRelativeResize="1">
          <a:picLocks noChangeAspect="1"/>
        </xdr:cNvPicPr>
      </xdr:nvPicPr>
      <xdr:blipFill>
        <a:blip r:embed="rId2"/>
        <a:stretch>
          <a:fillRect/>
        </a:stretch>
      </xdr:blipFill>
      <xdr:spPr>
        <a:xfrm>
          <a:off x="14944725" y="419100"/>
          <a:ext cx="25050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0</xdr:row>
      <xdr:rowOff>38100</xdr:rowOff>
    </xdr:from>
    <xdr:to>
      <xdr:col>2</xdr:col>
      <xdr:colOff>276225</xdr:colOff>
      <xdr:row>1</xdr:row>
      <xdr:rowOff>238125</xdr:rowOff>
    </xdr:to>
    <xdr:pic>
      <xdr:nvPicPr>
        <xdr:cNvPr id="1" name="1 Imagen"/>
        <xdr:cNvPicPr preferRelativeResize="1">
          <a:picLocks noChangeAspect="1"/>
        </xdr:cNvPicPr>
      </xdr:nvPicPr>
      <xdr:blipFill>
        <a:blip r:embed="rId1"/>
        <a:stretch>
          <a:fillRect/>
        </a:stretch>
      </xdr:blipFill>
      <xdr:spPr>
        <a:xfrm>
          <a:off x="561975" y="38100"/>
          <a:ext cx="2314575" cy="523875"/>
        </a:xfrm>
        <a:prstGeom prst="rect">
          <a:avLst/>
        </a:prstGeom>
        <a:noFill/>
        <a:ln w="9525" cmpd="sng">
          <a:noFill/>
        </a:ln>
      </xdr:spPr>
    </xdr:pic>
    <xdr:clientData/>
  </xdr:twoCellAnchor>
  <xdr:twoCellAnchor editAs="oneCell">
    <xdr:from>
      <xdr:col>20</xdr:col>
      <xdr:colOff>228600</xdr:colOff>
      <xdr:row>0</xdr:row>
      <xdr:rowOff>161925</xdr:rowOff>
    </xdr:from>
    <xdr:to>
      <xdr:col>21</xdr:col>
      <xdr:colOff>1000125</xdr:colOff>
      <xdr:row>2</xdr:row>
      <xdr:rowOff>152400</xdr:rowOff>
    </xdr:to>
    <xdr:pic>
      <xdr:nvPicPr>
        <xdr:cNvPr id="2" name="Imagen 8"/>
        <xdr:cNvPicPr preferRelativeResize="1">
          <a:picLocks noChangeAspect="1"/>
        </xdr:cNvPicPr>
      </xdr:nvPicPr>
      <xdr:blipFill>
        <a:blip r:embed="rId2"/>
        <a:stretch>
          <a:fillRect/>
        </a:stretch>
      </xdr:blipFill>
      <xdr:spPr>
        <a:xfrm>
          <a:off x="37461825" y="161925"/>
          <a:ext cx="203835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milocs\AppData\Local\Temp\RIESGOS_IV_TRIMESTRE_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ernandaf\Desktop\RIESGOS%20IV%20TRIMESTRE%20-%20MARIA%20FERNA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DE CALIFICACION"/>
      <sheetName val="IDENTIFICACION DEL RIESGO"/>
      <sheetName val="ANALISIS DEL RIESGO"/>
      <sheetName val="Hoja3"/>
      <sheetName val="MAPA DE RIESGOS"/>
      <sheetName val="PLAN DE RIESGOS"/>
      <sheetName val="Hoja2"/>
      <sheetName val="Hoja1"/>
    </sheetNames>
    <sheetDataSet>
      <sheetData sheetId="4">
        <row r="38">
          <cell r="A38" t="str">
            <v>CA00115-P</v>
          </cell>
          <cell r="B38" t="str">
            <v>GESTION DE SERVICIOS ADMINISTRATIVOS</v>
          </cell>
          <cell r="C38" t="str">
            <v>QUE NO SE TOMEN LAS ACCIONES DE MEJORA EN EL CUMPLIMIENTO DEL OBJETIVO DEL PROCESO </v>
          </cell>
          <cell r="D38">
            <v>3</v>
          </cell>
          <cell r="E38">
            <v>3</v>
          </cell>
        </row>
        <row r="39">
          <cell r="A39" t="str">
            <v>CI04015-P</v>
          </cell>
          <cell r="B39" t="str">
            <v>GESTION DE SERVICIOS ADMINISTRATIVOS (CALI)</v>
          </cell>
          <cell r="C39" t="str">
            <v>Demora en los tramites y peticiones de los clientes externos</v>
          </cell>
          <cell r="D39">
            <v>3</v>
          </cell>
          <cell r="E39">
            <v>3</v>
          </cell>
        </row>
        <row r="40">
          <cell r="A40" t="str">
            <v>CI03915-P</v>
          </cell>
          <cell r="B40" t="str">
            <v>GESTION DE SERVICIOS ADMINISTRATIVOS (BUENAVENTURA) </v>
          </cell>
          <cell r="C40" t="str">
            <v>PERDIDA DE INFORMACION, MANO DE OBRA, DAÑOS EN LOS EQUIPOS ELECTRICOS EN LA OFICINA DE BUENAVENTURA</v>
          </cell>
          <cell r="D40">
            <v>3</v>
          </cell>
          <cell r="E40">
            <v>2</v>
          </cell>
        </row>
        <row r="41">
          <cell r="A41" t="str">
            <v>CA1917-P</v>
          </cell>
          <cell r="B41" t="str">
            <v>GESTION DE SERVICIOS ADMINISTRATIVOS</v>
          </cell>
          <cell r="C41" t="str">
            <v>PERDIDA DE LOS BIENES DE LA ENTIDAD </v>
          </cell>
          <cell r="D41">
            <v>3</v>
          </cell>
          <cell r="E41">
            <v>4</v>
          </cell>
        </row>
        <row r="42">
          <cell r="A42" t="str">
            <v>CA00915-P</v>
          </cell>
          <cell r="B42" t="str">
            <v>GESTION DE BIENES TRANSFERIDOS</v>
          </cell>
          <cell r="C42" t="str">
            <v>POSIBLE INCUMPLIMIENTO DE LA NORMATIVIDAD NTCGP 1000:2009 NUMERAL 4,2,4 (CONTROL DE REGISTROS) </v>
          </cell>
          <cell r="D42">
            <v>3</v>
          </cell>
          <cell r="E42">
            <v>3</v>
          </cell>
        </row>
        <row r="43">
          <cell r="A43" t="str">
            <v>CA01015-P</v>
          </cell>
          <cell r="B43" t="str">
            <v>GESTION DE BIENES TRANSFERIDOS</v>
          </cell>
          <cell r="C43" t="str">
            <v>POSIBLE INCUMPLIMIENTO DE LA NORMATIVIDAD NTCGP 1000: 2009 4,2,3 (CONTROL DE DOCUMENTOS) </v>
          </cell>
          <cell r="D43">
            <v>3</v>
          </cell>
          <cell r="E43">
            <v>3</v>
          </cell>
        </row>
        <row r="44">
          <cell r="A44" t="str">
            <v>CA01315-P</v>
          </cell>
          <cell r="B44" t="str">
            <v>GESTION DE BIENES TRANSFERIDOS</v>
          </cell>
          <cell r="C44" t="str">
            <v>QUE NO SE TOMEN LAS ACCIONES DE MEJORA EN EL CUMPLIMIENTO DEL OBJETIVO DEL PROCESO </v>
          </cell>
          <cell r="D44">
            <v>3</v>
          </cell>
          <cell r="E44">
            <v>2</v>
          </cell>
        </row>
        <row r="45">
          <cell r="A45" t="str">
            <v>CA01817-P</v>
          </cell>
          <cell r="B45" t="str">
            <v>GESTION DE BIENES TRANSFERIDOS</v>
          </cell>
          <cell r="C45" t="str">
            <v>QUE NO SE DE UN CORRECTO FUNCIONAMIENTO DEL SISTEMA DE GESTIÓN </v>
          </cell>
          <cell r="D45">
            <v>3</v>
          </cell>
          <cell r="E45">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Z DE CALIFICACION"/>
      <sheetName val="IDENTIFICACION DEL RIESGO"/>
      <sheetName val="ANALISIS DEL RIESGO"/>
      <sheetName val="Hoja3"/>
      <sheetName val="MAPA DE RIESGOS"/>
      <sheetName val="PLAN DE RIESGOS"/>
      <sheetName val="Hoja2"/>
      <sheetName val="Hoja1"/>
    </sheetNames>
    <sheetDataSet>
      <sheetData sheetId="4">
        <row r="47">
          <cell r="A47" t="str">
            <v>CI02117-P</v>
          </cell>
          <cell r="B47" t="str">
            <v>GESTION DE PRESTACIONES ECONOMICAS</v>
          </cell>
          <cell r="C47" t="str">
            <v>QUE NO SE ESTABLEZCAN LOS RIESGOS INHERENTES AL PROCESO </v>
          </cell>
          <cell r="D47">
            <v>3</v>
          </cell>
          <cell r="E47">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6"/>
  <sheetViews>
    <sheetView zoomScalePageLayoutView="0" workbookViewId="0" topLeftCell="A1">
      <pane ySplit="16" topLeftCell="A17" activePane="bottomLeft" state="frozen"/>
      <selection pane="topLeft" activeCell="A1" sqref="A1"/>
      <selection pane="bottomLeft" activeCell="D10" sqref="D10"/>
    </sheetView>
  </sheetViews>
  <sheetFormatPr defaultColWidth="11.421875" defaultRowHeight="12.75"/>
  <cols>
    <col min="1" max="1" width="25.8515625" style="0" customWidth="1"/>
    <col min="2" max="2" width="25.140625" style="0" customWidth="1"/>
    <col min="3" max="3" width="19.421875" style="0" customWidth="1"/>
    <col min="4" max="4" width="18.57421875" style="0" customWidth="1"/>
    <col min="5" max="5" width="17.140625" style="0" customWidth="1"/>
    <col min="6" max="6" width="17.7109375" style="0" customWidth="1"/>
    <col min="8" max="8" width="20.421875" style="0" customWidth="1"/>
    <col min="9" max="9" width="12.28125" style="0" bestFit="1" customWidth="1"/>
  </cols>
  <sheetData>
    <row r="1" spans="1:6" ht="23.25" customHeight="1" thickBot="1" thickTop="1">
      <c r="A1" s="385" t="s">
        <v>2</v>
      </c>
      <c r="B1" s="386" t="s">
        <v>0</v>
      </c>
      <c r="C1" s="386"/>
      <c r="D1" s="386"/>
      <c r="E1" s="391"/>
      <c r="F1" s="392"/>
    </row>
    <row r="2" spans="1:6" ht="24" customHeight="1" thickBot="1" thickTop="1">
      <c r="A2" s="385"/>
      <c r="B2" s="386"/>
      <c r="C2" s="386"/>
      <c r="D2" s="386"/>
      <c r="E2" s="393"/>
      <c r="F2" s="394"/>
    </row>
    <row r="3" spans="1:6" ht="28.5" customHeight="1" thickBot="1" thickTop="1">
      <c r="A3" s="385"/>
      <c r="B3" s="387" t="s">
        <v>1</v>
      </c>
      <c r="C3" s="388"/>
      <c r="D3" s="389"/>
      <c r="E3" s="395"/>
      <c r="F3" s="396"/>
    </row>
    <row r="4" spans="1:6" ht="14.25" thickBot="1" thickTop="1">
      <c r="A4" s="10" t="s">
        <v>3</v>
      </c>
      <c r="B4" s="53" t="s">
        <v>4</v>
      </c>
      <c r="C4" s="390" t="s">
        <v>5</v>
      </c>
      <c r="D4" s="390"/>
      <c r="E4" s="390"/>
      <c r="F4" s="10" t="s">
        <v>6</v>
      </c>
    </row>
    <row r="5" ht="14.25" thickBot="1" thickTop="1"/>
    <row r="6" spans="1:6" ht="24" customHeight="1" thickBot="1" thickTop="1">
      <c r="A6" s="397" t="s">
        <v>7</v>
      </c>
      <c r="B6" s="397" t="s">
        <v>8</v>
      </c>
      <c r="C6" s="397"/>
      <c r="D6" s="397"/>
      <c r="E6" s="397"/>
      <c r="F6" s="397"/>
    </row>
    <row r="7" spans="1:6" ht="29.25" customHeight="1" thickBot="1" thickTop="1">
      <c r="A7" s="397"/>
      <c r="B7" s="1" t="s">
        <v>9</v>
      </c>
      <c r="C7" s="1" t="s">
        <v>10</v>
      </c>
      <c r="D7" s="1" t="s">
        <v>11</v>
      </c>
      <c r="E7" s="1" t="s">
        <v>12</v>
      </c>
      <c r="F7" s="1" t="s">
        <v>13</v>
      </c>
    </row>
    <row r="8" spans="1:6" ht="25.5" customHeight="1" thickBot="1" thickTop="1">
      <c r="A8" s="2" t="s">
        <v>14</v>
      </c>
      <c r="B8" s="3" t="s">
        <v>15</v>
      </c>
      <c r="C8" s="3" t="s">
        <v>15</v>
      </c>
      <c r="D8" s="4" t="s">
        <v>16</v>
      </c>
      <c r="E8" s="5" t="s">
        <v>17</v>
      </c>
      <c r="F8" s="5" t="s">
        <v>17</v>
      </c>
    </row>
    <row r="9" spans="1:6" ht="29.25" customHeight="1" thickBot="1" thickTop="1">
      <c r="A9" s="2" t="s">
        <v>18</v>
      </c>
      <c r="B9" s="3" t="s">
        <v>15</v>
      </c>
      <c r="C9" s="3" t="s">
        <v>15</v>
      </c>
      <c r="D9" s="4" t="s">
        <v>16</v>
      </c>
      <c r="E9" s="5" t="s">
        <v>17</v>
      </c>
      <c r="F9" s="6" t="s">
        <v>19</v>
      </c>
    </row>
    <row r="10" spans="1:6" ht="29.25" customHeight="1" thickBot="1" thickTop="1">
      <c r="A10" s="2" t="s">
        <v>20</v>
      </c>
      <c r="B10" s="3" t="s">
        <v>15</v>
      </c>
      <c r="C10" s="4" t="s">
        <v>16</v>
      </c>
      <c r="D10" s="5" t="s">
        <v>17</v>
      </c>
      <c r="E10" s="6" t="s">
        <v>19</v>
      </c>
      <c r="F10" s="6" t="s">
        <v>19</v>
      </c>
    </row>
    <row r="11" spans="1:6" ht="24.75" customHeight="1" thickBot="1" thickTop="1">
      <c r="A11" s="2" t="s">
        <v>21</v>
      </c>
      <c r="B11" s="4" t="s">
        <v>16</v>
      </c>
      <c r="C11" s="5" t="s">
        <v>17</v>
      </c>
      <c r="D11" s="5" t="s">
        <v>17</v>
      </c>
      <c r="E11" s="6" t="s">
        <v>19</v>
      </c>
      <c r="F11" s="6" t="s">
        <v>19</v>
      </c>
    </row>
    <row r="12" spans="1:6" ht="29.25" customHeight="1" thickBot="1" thickTop="1">
      <c r="A12" s="2" t="s">
        <v>22</v>
      </c>
      <c r="B12" s="5" t="s">
        <v>17</v>
      </c>
      <c r="C12" s="5" t="s">
        <v>17</v>
      </c>
      <c r="D12" s="6" t="s">
        <v>19</v>
      </c>
      <c r="E12" s="6" t="s">
        <v>19</v>
      </c>
      <c r="F12" s="6" t="s">
        <v>19</v>
      </c>
    </row>
    <row r="13" spans="1:6" ht="14.25" thickBot="1" thickTop="1">
      <c r="A13" s="382" t="s">
        <v>231</v>
      </c>
      <c r="B13" s="383"/>
      <c r="C13" s="383"/>
      <c r="D13" s="383"/>
      <c r="E13" s="383"/>
      <c r="F13" s="384"/>
    </row>
    <row r="14" spans="1:6" ht="14.25" thickBot="1" thickTop="1">
      <c r="A14" s="382" t="s">
        <v>163</v>
      </c>
      <c r="B14" s="383"/>
      <c r="C14" s="383"/>
      <c r="D14" s="383"/>
      <c r="E14" s="383"/>
      <c r="F14" s="384"/>
    </row>
    <row r="15" spans="1:6" ht="14.25" thickBot="1" thickTop="1">
      <c r="A15" s="382" t="s">
        <v>232</v>
      </c>
      <c r="B15" s="383"/>
      <c r="C15" s="383"/>
      <c r="D15" s="383"/>
      <c r="E15" s="383"/>
      <c r="F15" s="384"/>
    </row>
    <row r="16" spans="1:6" ht="14.25" thickBot="1" thickTop="1">
      <c r="A16" s="382" t="s">
        <v>233</v>
      </c>
      <c r="B16" s="383"/>
      <c r="C16" s="383"/>
      <c r="D16" s="383"/>
      <c r="E16" s="383"/>
      <c r="F16" s="384"/>
    </row>
    <row r="17" ht="13.5" thickTop="1"/>
  </sheetData>
  <sheetProtection/>
  <mergeCells count="11">
    <mergeCell ref="B6:F6"/>
    <mergeCell ref="A13:F13"/>
    <mergeCell ref="A14:F14"/>
    <mergeCell ref="A15:F15"/>
    <mergeCell ref="A16:F16"/>
    <mergeCell ref="A1:A3"/>
    <mergeCell ref="B1:D2"/>
    <mergeCell ref="B3:D3"/>
    <mergeCell ref="C4:E4"/>
    <mergeCell ref="E1:F3"/>
    <mergeCell ref="A6:A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2"/>
  <sheetViews>
    <sheetView zoomScale="90" zoomScaleNormal="90" zoomScalePageLayoutView="0" workbookViewId="0" topLeftCell="A1">
      <pane ySplit="6" topLeftCell="A43" activePane="bottomLeft" state="frozen"/>
      <selection pane="topLeft" activeCell="A1" sqref="A1"/>
      <selection pane="bottomLeft" activeCell="B26" sqref="B26"/>
    </sheetView>
  </sheetViews>
  <sheetFormatPr defaultColWidth="11.421875" defaultRowHeight="12.75"/>
  <cols>
    <col min="1" max="1" width="48.00390625" style="14" customWidth="1"/>
    <col min="2" max="2" width="66.8515625" style="7" customWidth="1"/>
    <col min="3" max="3" width="72.140625" style="7" customWidth="1"/>
    <col min="4" max="4" width="66.00390625" style="7" customWidth="1"/>
    <col min="5" max="5" width="86.140625" style="7" customWidth="1"/>
    <col min="6" max="6" width="39.00390625" style="7" customWidth="1"/>
    <col min="7" max="7" width="41.421875" style="7" customWidth="1"/>
    <col min="8" max="8" width="43.57421875" style="182" customWidth="1"/>
    <col min="9" max="80" width="11.421875" style="183" customWidth="1"/>
    <col min="81" max="16384" width="11.421875" style="7" customWidth="1"/>
  </cols>
  <sheetData>
    <row r="1" spans="1:7" ht="42.75" customHeight="1" thickBot="1">
      <c r="A1" s="414" t="s">
        <v>166</v>
      </c>
      <c r="B1" s="415"/>
      <c r="C1" s="412" t="s">
        <v>0</v>
      </c>
      <c r="D1" s="413"/>
      <c r="E1" s="413"/>
      <c r="F1" s="398"/>
      <c r="G1" s="399"/>
    </row>
    <row r="2" spans="1:7" ht="28.5" customHeight="1">
      <c r="A2" s="416"/>
      <c r="B2" s="415"/>
      <c r="C2" s="404" t="s">
        <v>23</v>
      </c>
      <c r="D2" s="405"/>
      <c r="E2" s="406"/>
      <c r="F2" s="400"/>
      <c r="G2" s="401"/>
    </row>
    <row r="3" spans="1:7" ht="28.5" customHeight="1" thickBot="1">
      <c r="A3" s="416"/>
      <c r="B3" s="415"/>
      <c r="C3" s="407"/>
      <c r="D3" s="408"/>
      <c r="E3" s="409"/>
      <c r="F3" s="402"/>
      <c r="G3" s="403"/>
    </row>
    <row r="4" spans="1:7" ht="26.25" customHeight="1" thickBot="1">
      <c r="A4" s="416"/>
      <c r="B4" s="415"/>
      <c r="C4" s="410" t="s">
        <v>24</v>
      </c>
      <c r="D4" s="411"/>
      <c r="E4" s="9" t="s">
        <v>25</v>
      </c>
      <c r="F4" s="410" t="s">
        <v>6</v>
      </c>
      <c r="G4" s="411"/>
    </row>
    <row r="5" ht="10.5" customHeight="1" thickBot="1"/>
    <row r="6" spans="1:9" ht="39" customHeight="1" thickBot="1" thickTop="1">
      <c r="A6" s="12" t="s">
        <v>164</v>
      </c>
      <c r="B6" s="8" t="s">
        <v>26</v>
      </c>
      <c r="C6" s="8" t="s">
        <v>27</v>
      </c>
      <c r="D6" s="8" t="s">
        <v>28</v>
      </c>
      <c r="E6" s="8" t="s">
        <v>29</v>
      </c>
      <c r="F6" s="8" t="s">
        <v>30</v>
      </c>
      <c r="G6" s="8" t="s">
        <v>31</v>
      </c>
      <c r="H6" s="184"/>
      <c r="I6" s="18"/>
    </row>
    <row r="7" spans="1:80" s="64" customFormat="1" ht="83.25" customHeight="1" thickBot="1" thickTop="1">
      <c r="A7" s="62" t="s">
        <v>94</v>
      </c>
      <c r="B7" s="62" t="s">
        <v>70</v>
      </c>
      <c r="C7" s="63" t="s">
        <v>69</v>
      </c>
      <c r="D7" s="63" t="s">
        <v>110</v>
      </c>
      <c r="E7" s="63" t="s">
        <v>155</v>
      </c>
      <c r="F7" s="63" t="s">
        <v>156</v>
      </c>
      <c r="G7" s="63" t="s">
        <v>157</v>
      </c>
      <c r="H7" s="182"/>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row>
    <row r="8" spans="1:80" s="64" customFormat="1" ht="90" customHeight="1" thickBot="1" thickTop="1">
      <c r="A8" s="62" t="s">
        <v>101</v>
      </c>
      <c r="B8" s="62" t="s">
        <v>70</v>
      </c>
      <c r="C8" s="63" t="s">
        <v>69</v>
      </c>
      <c r="D8" s="63" t="s">
        <v>103</v>
      </c>
      <c r="E8" s="63" t="s">
        <v>158</v>
      </c>
      <c r="F8" s="63" t="s">
        <v>104</v>
      </c>
      <c r="G8" s="63" t="s">
        <v>105</v>
      </c>
      <c r="H8" s="182"/>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row>
    <row r="9" spans="1:80" s="64" customFormat="1" ht="94.5" customHeight="1" thickBot="1" thickTop="1">
      <c r="A9" s="62" t="s">
        <v>113</v>
      </c>
      <c r="B9" s="62" t="s">
        <v>70</v>
      </c>
      <c r="C9" s="63" t="s">
        <v>69</v>
      </c>
      <c r="D9" s="63" t="s">
        <v>118</v>
      </c>
      <c r="E9" s="63" t="s">
        <v>159</v>
      </c>
      <c r="F9" s="63" t="s">
        <v>119</v>
      </c>
      <c r="G9" s="63" t="s">
        <v>120</v>
      </c>
      <c r="H9" s="182"/>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row>
    <row r="10" spans="1:80" s="64" customFormat="1" ht="96.75" customHeight="1" thickBot="1" thickTop="1">
      <c r="A10" s="62" t="s">
        <v>114</v>
      </c>
      <c r="B10" s="62" t="s">
        <v>70</v>
      </c>
      <c r="C10" s="63" t="s">
        <v>69</v>
      </c>
      <c r="D10" s="63" t="s">
        <v>123</v>
      </c>
      <c r="E10" s="63" t="s">
        <v>160</v>
      </c>
      <c r="F10" s="63" t="s">
        <v>124</v>
      </c>
      <c r="G10" s="63" t="s">
        <v>125</v>
      </c>
      <c r="H10" s="182"/>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row>
    <row r="11" spans="1:80" s="64" customFormat="1" ht="66" customHeight="1" thickBot="1" thickTop="1">
      <c r="A11" s="62" t="s">
        <v>227</v>
      </c>
      <c r="B11" s="62" t="s">
        <v>70</v>
      </c>
      <c r="C11" s="63" t="s">
        <v>69</v>
      </c>
      <c r="D11" s="63" t="s">
        <v>235</v>
      </c>
      <c r="E11" s="68" t="s">
        <v>228</v>
      </c>
      <c r="F11" s="68" t="s">
        <v>234</v>
      </c>
      <c r="G11" s="63" t="s">
        <v>196</v>
      </c>
      <c r="H11" s="182"/>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row>
    <row r="12" spans="1:80" s="64" customFormat="1" ht="64.5" customHeight="1" thickBot="1" thickTop="1">
      <c r="A12" s="62" t="s">
        <v>229</v>
      </c>
      <c r="B12" s="62" t="s">
        <v>70</v>
      </c>
      <c r="C12" s="63" t="s">
        <v>69</v>
      </c>
      <c r="D12" s="63" t="s">
        <v>239</v>
      </c>
      <c r="E12" s="68" t="s">
        <v>230</v>
      </c>
      <c r="F12" s="63" t="s">
        <v>234</v>
      </c>
      <c r="G12" s="63" t="s">
        <v>238</v>
      </c>
      <c r="H12" s="182"/>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row>
    <row r="13" spans="1:80" s="72" customFormat="1" ht="136.5" customHeight="1" thickBot="1" thickTop="1">
      <c r="A13" s="62" t="s">
        <v>304</v>
      </c>
      <c r="B13" s="69" t="s">
        <v>70</v>
      </c>
      <c r="C13" s="70" t="s">
        <v>69</v>
      </c>
      <c r="D13" s="70" t="s">
        <v>368</v>
      </c>
      <c r="E13" s="71" t="s">
        <v>305</v>
      </c>
      <c r="F13" s="70" t="s">
        <v>369</v>
      </c>
      <c r="G13" s="70" t="s">
        <v>370</v>
      </c>
      <c r="H13" s="185"/>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row>
    <row r="14" spans="1:80" s="30" customFormat="1" ht="74.25" customHeight="1" thickBot="1" thickTop="1">
      <c r="A14" s="80" t="s">
        <v>95</v>
      </c>
      <c r="B14" s="80" t="s">
        <v>72</v>
      </c>
      <c r="C14" s="81" t="s">
        <v>71</v>
      </c>
      <c r="D14" s="81" t="s">
        <v>111</v>
      </c>
      <c r="E14" s="82" t="s">
        <v>98</v>
      </c>
      <c r="F14" s="80" t="s">
        <v>99</v>
      </c>
      <c r="G14" s="80" t="s">
        <v>100</v>
      </c>
      <c r="H14" s="182"/>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row>
    <row r="15" spans="1:80" s="30" customFormat="1" ht="65.25" customHeight="1" thickBot="1" thickTop="1">
      <c r="A15" s="80" t="s">
        <v>194</v>
      </c>
      <c r="B15" s="80" t="s">
        <v>72</v>
      </c>
      <c r="C15" s="81" t="s">
        <v>71</v>
      </c>
      <c r="D15" s="81" t="s">
        <v>204</v>
      </c>
      <c r="E15" s="88" t="s">
        <v>195</v>
      </c>
      <c r="F15" s="80" t="s">
        <v>202</v>
      </c>
      <c r="G15" s="80" t="s">
        <v>203</v>
      </c>
      <c r="H15" s="182"/>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row>
    <row r="16" spans="1:80" s="30" customFormat="1" ht="81.75" customHeight="1" thickBot="1" thickTop="1">
      <c r="A16" s="80" t="s">
        <v>244</v>
      </c>
      <c r="B16" s="80" t="s">
        <v>72</v>
      </c>
      <c r="C16" s="81" t="s">
        <v>71</v>
      </c>
      <c r="D16" s="81" t="s">
        <v>249</v>
      </c>
      <c r="E16" s="88" t="s">
        <v>245</v>
      </c>
      <c r="F16" s="80" t="s">
        <v>248</v>
      </c>
      <c r="G16" s="80" t="s">
        <v>250</v>
      </c>
      <c r="H16" s="182"/>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row>
    <row r="17" spans="1:80" s="30" customFormat="1" ht="82.5" customHeight="1" thickBot="1" thickTop="1">
      <c r="A17" s="80" t="s">
        <v>246</v>
      </c>
      <c r="B17" s="80" t="s">
        <v>72</v>
      </c>
      <c r="C17" s="81" t="s">
        <v>71</v>
      </c>
      <c r="D17" s="81" t="s">
        <v>255</v>
      </c>
      <c r="E17" s="88" t="s">
        <v>247</v>
      </c>
      <c r="F17" s="80" t="s">
        <v>253</v>
      </c>
      <c r="G17" s="80" t="s">
        <v>254</v>
      </c>
      <c r="H17" s="182"/>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row>
    <row r="18" spans="1:80" s="30" customFormat="1" ht="60.75" customHeight="1" thickBot="1" thickTop="1">
      <c r="A18" s="80" t="s">
        <v>319</v>
      </c>
      <c r="B18" s="80" t="s">
        <v>72</v>
      </c>
      <c r="C18" s="81" t="s">
        <v>71</v>
      </c>
      <c r="D18" s="81" t="s">
        <v>325</v>
      </c>
      <c r="E18" s="88" t="s">
        <v>320</v>
      </c>
      <c r="F18" s="80" t="s">
        <v>324</v>
      </c>
      <c r="G18" s="80" t="s">
        <v>326</v>
      </c>
      <c r="H18" s="182"/>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row>
    <row r="19" spans="1:80" s="30" customFormat="1" ht="44.25" customHeight="1" thickBot="1" thickTop="1">
      <c r="A19" s="80" t="s">
        <v>321</v>
      </c>
      <c r="B19" s="80" t="s">
        <v>72</v>
      </c>
      <c r="C19" s="81" t="s">
        <v>71</v>
      </c>
      <c r="D19" s="81" t="s">
        <v>331</v>
      </c>
      <c r="E19" s="88" t="s">
        <v>322</v>
      </c>
      <c r="F19" s="80" t="s">
        <v>330</v>
      </c>
      <c r="G19" s="80" t="s">
        <v>332</v>
      </c>
      <c r="H19" s="182"/>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row>
    <row r="20" spans="1:80" s="30" customFormat="1" ht="52.5" customHeight="1" thickBot="1" thickTop="1">
      <c r="A20" s="80" t="s">
        <v>318</v>
      </c>
      <c r="B20" s="80" t="s">
        <v>72</v>
      </c>
      <c r="C20" s="81" t="s">
        <v>71</v>
      </c>
      <c r="D20" s="81" t="s">
        <v>335</v>
      </c>
      <c r="E20" s="88" t="s">
        <v>323</v>
      </c>
      <c r="F20" s="80" t="s">
        <v>334</v>
      </c>
      <c r="G20" s="80" t="s">
        <v>336</v>
      </c>
      <c r="H20" s="182"/>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row>
    <row r="21" spans="1:80" s="30" customFormat="1" ht="70.5" customHeight="1" thickBot="1" thickTop="1">
      <c r="A21" s="80" t="s">
        <v>397</v>
      </c>
      <c r="B21" s="80" t="s">
        <v>72</v>
      </c>
      <c r="C21" s="81" t="s">
        <v>71</v>
      </c>
      <c r="D21" s="81" t="s">
        <v>400</v>
      </c>
      <c r="E21" s="88" t="s">
        <v>396</v>
      </c>
      <c r="F21" s="80" t="s">
        <v>398</v>
      </c>
      <c r="G21" s="80" t="s">
        <v>399</v>
      </c>
      <c r="H21" s="182"/>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row>
    <row r="22" spans="1:80" s="30" customFormat="1" ht="91.5" customHeight="1" thickBot="1" thickTop="1">
      <c r="A22" s="80" t="s">
        <v>412</v>
      </c>
      <c r="B22" s="80" t="s">
        <v>72</v>
      </c>
      <c r="C22" s="81" t="s">
        <v>71</v>
      </c>
      <c r="D22" s="241" t="s">
        <v>451</v>
      </c>
      <c r="E22" s="88" t="s">
        <v>413</v>
      </c>
      <c r="F22" s="243" t="s">
        <v>452</v>
      </c>
      <c r="G22" s="243" t="s">
        <v>453</v>
      </c>
      <c r="H22" s="182"/>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row>
    <row r="23" spans="1:80" s="85" customFormat="1" ht="82.5" customHeight="1" thickBot="1" thickTop="1">
      <c r="A23" s="93" t="s">
        <v>142</v>
      </c>
      <c r="B23" s="93" t="s">
        <v>73</v>
      </c>
      <c r="C23" s="94" t="s">
        <v>74</v>
      </c>
      <c r="D23" s="94" t="s">
        <v>75</v>
      </c>
      <c r="E23" s="94" t="s">
        <v>76</v>
      </c>
      <c r="F23" s="94" t="s">
        <v>77</v>
      </c>
      <c r="G23" s="94" t="s">
        <v>78</v>
      </c>
      <c r="H23" s="182"/>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row>
    <row r="24" spans="1:80" s="85" customFormat="1" ht="74.25" customHeight="1" thickBot="1" thickTop="1">
      <c r="A24" s="93" t="s">
        <v>282</v>
      </c>
      <c r="B24" s="93" t="s">
        <v>73</v>
      </c>
      <c r="C24" s="94" t="s">
        <v>74</v>
      </c>
      <c r="D24" s="94" t="s">
        <v>287</v>
      </c>
      <c r="E24" s="154" t="s">
        <v>284</v>
      </c>
      <c r="F24" s="94" t="s">
        <v>288</v>
      </c>
      <c r="G24" s="94" t="s">
        <v>289</v>
      </c>
      <c r="H24" s="182"/>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row>
    <row r="25" spans="1:80" s="85" customFormat="1" ht="74.25" customHeight="1" thickBot="1" thickTop="1">
      <c r="A25" s="93" t="s">
        <v>283</v>
      </c>
      <c r="B25" s="93" t="s">
        <v>73</v>
      </c>
      <c r="C25" s="94" t="s">
        <v>74</v>
      </c>
      <c r="D25" s="94" t="s">
        <v>363</v>
      </c>
      <c r="E25" s="154" t="s">
        <v>285</v>
      </c>
      <c r="F25" s="94" t="s">
        <v>364</v>
      </c>
      <c r="G25" s="94" t="s">
        <v>365</v>
      </c>
      <c r="H25" s="182"/>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row>
    <row r="26" spans="1:80" s="108" customFormat="1" ht="50.25" customHeight="1" thickBot="1" thickTop="1">
      <c r="A26" s="86" t="s">
        <v>207</v>
      </c>
      <c r="B26" s="86" t="s">
        <v>80</v>
      </c>
      <c r="C26" s="106" t="s">
        <v>79</v>
      </c>
      <c r="D26" s="87" t="s">
        <v>225</v>
      </c>
      <c r="E26" s="107" t="s">
        <v>208</v>
      </c>
      <c r="F26" s="87" t="s">
        <v>224</v>
      </c>
      <c r="G26" s="87" t="s">
        <v>226</v>
      </c>
      <c r="H26" s="186"/>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row>
    <row r="27" spans="1:80" s="92" customFormat="1" ht="117.75" customHeight="1" thickBot="1" thickTop="1">
      <c r="A27" s="90" t="s">
        <v>267</v>
      </c>
      <c r="B27" s="90" t="s">
        <v>81</v>
      </c>
      <c r="C27" s="91" t="s">
        <v>243</v>
      </c>
      <c r="D27" s="91" t="s">
        <v>274</v>
      </c>
      <c r="E27" s="115" t="s">
        <v>268</v>
      </c>
      <c r="F27" s="91" t="s">
        <v>269</v>
      </c>
      <c r="G27" s="91" t="s">
        <v>270</v>
      </c>
      <c r="H27" s="182"/>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row>
    <row r="28" spans="1:80" s="92" customFormat="1" ht="101.25" customHeight="1" thickBot="1" thickTop="1">
      <c r="A28" s="90" t="s">
        <v>466</v>
      </c>
      <c r="B28" s="90" t="s">
        <v>81</v>
      </c>
      <c r="C28" s="91" t="s">
        <v>243</v>
      </c>
      <c r="D28" s="91" t="s">
        <v>406</v>
      </c>
      <c r="E28" s="115" t="s">
        <v>404</v>
      </c>
      <c r="F28" s="91" t="s">
        <v>405</v>
      </c>
      <c r="G28" s="91" t="s">
        <v>407</v>
      </c>
      <c r="H28" s="182"/>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row>
    <row r="29" spans="1:80" s="75" customFormat="1" ht="43.5" customHeight="1" thickBot="1" thickTop="1">
      <c r="A29" s="76" t="s">
        <v>260</v>
      </c>
      <c r="B29" s="76" t="s">
        <v>261</v>
      </c>
      <c r="C29" s="77" t="s">
        <v>88</v>
      </c>
      <c r="D29" s="118" t="s">
        <v>265</v>
      </c>
      <c r="E29" s="119" t="s">
        <v>262</v>
      </c>
      <c r="F29" s="119" t="s">
        <v>263</v>
      </c>
      <c r="G29" s="119" t="s">
        <v>264</v>
      </c>
      <c r="H29" s="182"/>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row>
    <row r="30" spans="1:80" s="75" customFormat="1" ht="74.25" customHeight="1" thickBot="1" thickTop="1">
      <c r="A30" s="76" t="s">
        <v>279</v>
      </c>
      <c r="B30" s="76" t="s">
        <v>280</v>
      </c>
      <c r="C30" s="77" t="s">
        <v>88</v>
      </c>
      <c r="D30" s="118" t="s">
        <v>292</v>
      </c>
      <c r="E30" s="119" t="s">
        <v>281</v>
      </c>
      <c r="F30" s="119" t="s">
        <v>291</v>
      </c>
      <c r="G30" s="119" t="s">
        <v>293</v>
      </c>
      <c r="H30" s="182"/>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row>
    <row r="31" spans="1:80" s="75" customFormat="1" ht="71.25" customHeight="1" thickBot="1" thickTop="1">
      <c r="A31" s="76" t="s">
        <v>377</v>
      </c>
      <c r="B31" s="76" t="s">
        <v>376</v>
      </c>
      <c r="C31" s="77" t="s">
        <v>88</v>
      </c>
      <c r="D31" s="118" t="s">
        <v>382</v>
      </c>
      <c r="E31" s="119" t="s">
        <v>378</v>
      </c>
      <c r="F31" s="119" t="s">
        <v>381</v>
      </c>
      <c r="G31" s="119" t="s">
        <v>380</v>
      </c>
      <c r="H31" s="182"/>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row>
    <row r="32" spans="1:80" s="75" customFormat="1" ht="78" customHeight="1" thickBot="1" thickTop="1">
      <c r="A32" s="76" t="s">
        <v>379</v>
      </c>
      <c r="B32" s="76" t="s">
        <v>376</v>
      </c>
      <c r="C32" s="77" t="s">
        <v>88</v>
      </c>
      <c r="D32" s="118" t="s">
        <v>392</v>
      </c>
      <c r="E32" s="119" t="s">
        <v>389</v>
      </c>
      <c r="F32" s="119" t="s">
        <v>391</v>
      </c>
      <c r="G32" s="119" t="s">
        <v>393</v>
      </c>
      <c r="H32" s="182"/>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row>
    <row r="33" spans="1:80" s="85" customFormat="1" ht="99" customHeight="1" thickBot="1" thickTop="1">
      <c r="A33" s="93" t="s">
        <v>133</v>
      </c>
      <c r="B33" s="93" t="s">
        <v>83</v>
      </c>
      <c r="C33" s="94" t="s">
        <v>82</v>
      </c>
      <c r="D33" s="123" t="s">
        <v>134</v>
      </c>
      <c r="E33" s="123" t="s">
        <v>172</v>
      </c>
      <c r="F33" s="123" t="s">
        <v>179</v>
      </c>
      <c r="G33" s="125" t="s">
        <v>178</v>
      </c>
      <c r="H33" s="182"/>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row>
    <row r="34" spans="1:80" s="280" customFormat="1" ht="99" customHeight="1" thickBot="1" thickTop="1">
      <c r="A34" s="281" t="s">
        <v>467</v>
      </c>
      <c r="B34" s="281" t="s">
        <v>83</v>
      </c>
      <c r="C34" s="282" t="s">
        <v>82</v>
      </c>
      <c r="D34" s="285" t="s">
        <v>468</v>
      </c>
      <c r="E34" s="285" t="s">
        <v>468</v>
      </c>
      <c r="F34" s="285" t="s">
        <v>179</v>
      </c>
      <c r="G34" s="287" t="s">
        <v>78</v>
      </c>
      <c r="H34" s="290"/>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row>
    <row r="35" spans="1:80" s="85" customFormat="1" ht="43.5" customHeight="1" thickBot="1" thickTop="1">
      <c r="A35" s="93" t="s">
        <v>348</v>
      </c>
      <c r="B35" s="93" t="s">
        <v>347</v>
      </c>
      <c r="C35" s="94" t="s">
        <v>82</v>
      </c>
      <c r="D35" s="123" t="s">
        <v>352</v>
      </c>
      <c r="E35" s="123" t="s">
        <v>350</v>
      </c>
      <c r="F35" s="123" t="s">
        <v>351</v>
      </c>
      <c r="G35" s="125" t="s">
        <v>353</v>
      </c>
      <c r="H35" s="182"/>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row>
    <row r="36" spans="1:80" s="85" customFormat="1" ht="48" customHeight="1" thickBot="1" thickTop="1">
      <c r="A36" s="93" t="s">
        <v>349</v>
      </c>
      <c r="B36" s="93" t="s">
        <v>347</v>
      </c>
      <c r="C36" s="94" t="s">
        <v>82</v>
      </c>
      <c r="D36" s="123" t="s">
        <v>359</v>
      </c>
      <c r="E36" s="123" t="s">
        <v>357</v>
      </c>
      <c r="F36" s="123" t="s">
        <v>358</v>
      </c>
      <c r="G36" s="125" t="s">
        <v>360</v>
      </c>
      <c r="H36" s="182"/>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row>
    <row r="37" spans="1:80" s="57" customFormat="1" ht="74.25" customHeight="1" thickBot="1" thickTop="1">
      <c r="A37" s="86" t="s">
        <v>199</v>
      </c>
      <c r="B37" s="86" t="s">
        <v>102</v>
      </c>
      <c r="C37" s="87" t="s">
        <v>84</v>
      </c>
      <c r="D37" s="59" t="s">
        <v>148</v>
      </c>
      <c r="E37" s="87" t="s">
        <v>184</v>
      </c>
      <c r="F37" s="127" t="s">
        <v>180</v>
      </c>
      <c r="G37" s="127" t="s">
        <v>181</v>
      </c>
      <c r="H37" s="182"/>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row>
    <row r="38" spans="1:80" s="57" customFormat="1" ht="36" customHeight="1" thickBot="1" thickTop="1">
      <c r="A38" s="86" t="s">
        <v>209</v>
      </c>
      <c r="B38" s="86" t="s">
        <v>211</v>
      </c>
      <c r="C38" s="87" t="s">
        <v>84</v>
      </c>
      <c r="D38" s="87" t="s">
        <v>217</v>
      </c>
      <c r="E38" s="128" t="s">
        <v>210</v>
      </c>
      <c r="F38" s="86" t="s">
        <v>215</v>
      </c>
      <c r="G38" s="129" t="s">
        <v>216</v>
      </c>
      <c r="H38" s="182"/>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row>
    <row r="39" spans="1:80" s="57" customFormat="1" ht="88.5" customHeight="1" thickBot="1" thickTop="1">
      <c r="A39" s="86" t="s">
        <v>212</v>
      </c>
      <c r="B39" s="86" t="s">
        <v>213</v>
      </c>
      <c r="C39" s="87" t="s">
        <v>84</v>
      </c>
      <c r="D39" s="87" t="s">
        <v>219</v>
      </c>
      <c r="E39" s="130" t="s">
        <v>214</v>
      </c>
      <c r="F39" s="86" t="s">
        <v>220</v>
      </c>
      <c r="G39" s="129" t="s">
        <v>221</v>
      </c>
      <c r="H39" s="182"/>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row>
    <row r="40" spans="1:80" s="57" customFormat="1" ht="109.5" customHeight="1" thickBot="1" thickTop="1">
      <c r="A40" s="86" t="s">
        <v>403</v>
      </c>
      <c r="B40" s="86" t="s">
        <v>102</v>
      </c>
      <c r="C40" s="87" t="s">
        <v>84</v>
      </c>
      <c r="D40" s="245" t="s">
        <v>457</v>
      </c>
      <c r="E40" s="128" t="s">
        <v>454</v>
      </c>
      <c r="F40" s="245" t="s">
        <v>455</v>
      </c>
      <c r="G40" s="129" t="s">
        <v>456</v>
      </c>
      <c r="H40" s="182"/>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row>
    <row r="41" spans="1:80" s="110" customFormat="1" ht="90" customHeight="1" thickBot="1" thickTop="1">
      <c r="A41" s="131" t="s">
        <v>143</v>
      </c>
      <c r="B41" s="131" t="s">
        <v>85</v>
      </c>
      <c r="C41" s="132" t="s">
        <v>86</v>
      </c>
      <c r="D41" s="39" t="s">
        <v>151</v>
      </c>
      <c r="E41" s="132" t="s">
        <v>185</v>
      </c>
      <c r="F41" s="133" t="s">
        <v>108</v>
      </c>
      <c r="G41" s="133" t="s">
        <v>109</v>
      </c>
      <c r="H41" s="182"/>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row>
    <row r="42" spans="1:80" s="110" customFormat="1" ht="75" customHeight="1" thickBot="1" thickTop="1">
      <c r="A42" s="131" t="s">
        <v>144</v>
      </c>
      <c r="B42" s="131" t="s">
        <v>85</v>
      </c>
      <c r="C42" s="132" t="s">
        <v>86</v>
      </c>
      <c r="D42" s="39" t="s">
        <v>150</v>
      </c>
      <c r="E42" s="132" t="s">
        <v>186</v>
      </c>
      <c r="F42" s="133" t="s">
        <v>108</v>
      </c>
      <c r="G42" s="133" t="s">
        <v>109</v>
      </c>
      <c r="H42" s="182"/>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row>
    <row r="43" spans="1:80" s="110" customFormat="1" ht="79.5" customHeight="1" thickBot="1" thickTop="1">
      <c r="A43" s="131" t="s">
        <v>145</v>
      </c>
      <c r="B43" s="131" t="s">
        <v>85</v>
      </c>
      <c r="C43" s="132" t="s">
        <v>86</v>
      </c>
      <c r="D43" s="39" t="s">
        <v>148</v>
      </c>
      <c r="E43" s="132" t="s">
        <v>187</v>
      </c>
      <c r="F43" s="133" t="s">
        <v>183</v>
      </c>
      <c r="G43" s="133" t="s">
        <v>182</v>
      </c>
      <c r="H43" s="182"/>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row>
    <row r="44" spans="1:80" s="110" customFormat="1" ht="61.5" customHeight="1" thickBot="1" thickTop="1">
      <c r="A44" s="131" t="s">
        <v>299</v>
      </c>
      <c r="B44" s="131" t="s">
        <v>85</v>
      </c>
      <c r="C44" s="132" t="s">
        <v>86</v>
      </c>
      <c r="D44" s="157" t="s">
        <v>302</v>
      </c>
      <c r="E44" s="158" t="s">
        <v>300</v>
      </c>
      <c r="F44" s="133" t="s">
        <v>301</v>
      </c>
      <c r="G44" s="133" t="s">
        <v>286</v>
      </c>
      <c r="H44" s="182"/>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row>
    <row r="45" spans="1:80" s="147" customFormat="1" ht="66.75" customHeight="1" thickBot="1" thickTop="1">
      <c r="A45" s="249" t="s">
        <v>384</v>
      </c>
      <c r="B45" s="249" t="s">
        <v>87</v>
      </c>
      <c r="C45" s="250" t="s">
        <v>88</v>
      </c>
      <c r="D45" s="251" t="s">
        <v>374</v>
      </c>
      <c r="E45" s="252" t="s">
        <v>385</v>
      </c>
      <c r="F45" s="252" t="s">
        <v>373</v>
      </c>
      <c r="G45" s="252" t="s">
        <v>375</v>
      </c>
      <c r="H45" s="182"/>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row>
    <row r="46" spans="1:80" s="28" customFormat="1" ht="90" customHeight="1" thickBot="1" thickTop="1">
      <c r="A46" s="161" t="s">
        <v>311</v>
      </c>
      <c r="B46" s="161" t="s">
        <v>310</v>
      </c>
      <c r="C46" s="162" t="s">
        <v>313</v>
      </c>
      <c r="D46" s="162" t="s">
        <v>316</v>
      </c>
      <c r="E46" s="162" t="s">
        <v>312</v>
      </c>
      <c r="F46" s="163" t="s">
        <v>315</v>
      </c>
      <c r="G46" s="161" t="s">
        <v>317</v>
      </c>
      <c r="H46" s="182"/>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row>
    <row r="47" spans="1:80" s="28" customFormat="1" ht="127.5" customHeight="1" thickBot="1" thickTop="1">
      <c r="A47" s="145" t="s">
        <v>415</v>
      </c>
      <c r="B47" s="145" t="s">
        <v>416</v>
      </c>
      <c r="C47" s="146" t="s">
        <v>422</v>
      </c>
      <c r="D47" s="240" t="s">
        <v>428</v>
      </c>
      <c r="E47" s="146" t="s">
        <v>414</v>
      </c>
      <c r="F47" s="238" t="s">
        <v>429</v>
      </c>
      <c r="G47" s="145" t="s">
        <v>390</v>
      </c>
      <c r="H47" s="182"/>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row>
    <row r="48" spans="1:80" s="28" customFormat="1" ht="90" customHeight="1" thickBot="1" thickTop="1">
      <c r="A48" s="145" t="s">
        <v>417</v>
      </c>
      <c r="B48" s="145" t="s">
        <v>416</v>
      </c>
      <c r="C48" s="146" t="s">
        <v>422</v>
      </c>
      <c r="D48" s="146" t="s">
        <v>434</v>
      </c>
      <c r="E48" s="146" t="s">
        <v>423</v>
      </c>
      <c r="F48" s="238" t="s">
        <v>435</v>
      </c>
      <c r="G48" s="145" t="s">
        <v>436</v>
      </c>
      <c r="H48" s="182"/>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row>
    <row r="49" spans="1:80" s="28" customFormat="1" ht="90" customHeight="1" thickBot="1" thickTop="1">
      <c r="A49" s="145" t="s">
        <v>418</v>
      </c>
      <c r="B49" s="145" t="s">
        <v>416</v>
      </c>
      <c r="C49" s="146" t="s">
        <v>422</v>
      </c>
      <c r="D49" s="146" t="s">
        <v>434</v>
      </c>
      <c r="E49" s="146" t="s">
        <v>424</v>
      </c>
      <c r="F49" s="238" t="s">
        <v>435</v>
      </c>
      <c r="G49" s="145" t="s">
        <v>436</v>
      </c>
      <c r="H49" s="182"/>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row>
    <row r="50" spans="1:80" s="28" customFormat="1" ht="90" customHeight="1" thickBot="1" thickTop="1">
      <c r="A50" s="145" t="s">
        <v>419</v>
      </c>
      <c r="B50" s="145" t="s">
        <v>416</v>
      </c>
      <c r="C50" s="146" t="s">
        <v>422</v>
      </c>
      <c r="D50" s="146" t="s">
        <v>440</v>
      </c>
      <c r="E50" s="146" t="s">
        <v>425</v>
      </c>
      <c r="F50" s="238" t="s">
        <v>441</v>
      </c>
      <c r="G50" s="145" t="s">
        <v>442</v>
      </c>
      <c r="H50" s="182"/>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row>
    <row r="51" spans="1:80" s="28" customFormat="1" ht="90" customHeight="1" thickBot="1" thickTop="1">
      <c r="A51" s="145" t="s">
        <v>420</v>
      </c>
      <c r="B51" s="145" t="s">
        <v>416</v>
      </c>
      <c r="C51" s="146" t="s">
        <v>422</v>
      </c>
      <c r="D51" s="146" t="s">
        <v>444</v>
      </c>
      <c r="E51" s="146" t="s">
        <v>426</v>
      </c>
      <c r="F51" s="238" t="s">
        <v>445</v>
      </c>
      <c r="G51" s="145" t="s">
        <v>446</v>
      </c>
      <c r="H51" s="182"/>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row>
    <row r="52" spans="1:80" s="28" customFormat="1" ht="142.5" customHeight="1" thickBot="1" thickTop="1">
      <c r="A52" s="145" t="s">
        <v>421</v>
      </c>
      <c r="B52" s="145" t="s">
        <v>416</v>
      </c>
      <c r="C52" s="146" t="s">
        <v>422</v>
      </c>
      <c r="D52" s="146" t="s">
        <v>447</v>
      </c>
      <c r="E52" s="146" t="s">
        <v>427</v>
      </c>
      <c r="F52" s="238" t="s">
        <v>448</v>
      </c>
      <c r="G52" s="145" t="s">
        <v>286</v>
      </c>
      <c r="H52" s="182"/>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row>
    <row r="53" ht="13.5" thickTop="1"/>
  </sheetData>
  <sheetProtection/>
  <mergeCells count="6">
    <mergeCell ref="F1:G3"/>
    <mergeCell ref="C2:E3"/>
    <mergeCell ref="C4:D4"/>
    <mergeCell ref="F4:G4"/>
    <mergeCell ref="C1:E1"/>
    <mergeCell ref="A1:B4"/>
  </mergeCells>
  <printOptions/>
  <pageMargins left="0.7" right="0.7" top="0.75" bottom="0.75" header="0.3" footer="0.3"/>
  <pageSetup fitToHeight="1" fitToWidth="1" horizontalDpi="600" verticalDpi="600" orientation="landscape" paperSize="14"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Z52"/>
  <sheetViews>
    <sheetView zoomScale="90" zoomScaleNormal="90" zoomScalePageLayoutView="0" workbookViewId="0" topLeftCell="A1">
      <pane ySplit="7" topLeftCell="A27" activePane="bottomLeft" state="frozen"/>
      <selection pane="topLeft" activeCell="A1" sqref="A1"/>
      <selection pane="bottomLeft" activeCell="A28" sqref="A28:IV28"/>
    </sheetView>
  </sheetViews>
  <sheetFormatPr defaultColWidth="11.421875" defaultRowHeight="12.75"/>
  <cols>
    <col min="1" max="1" width="25.140625" style="14" customWidth="1"/>
    <col min="2" max="2" width="50.28125" style="7" customWidth="1"/>
    <col min="3" max="3" width="34.140625" style="7" customWidth="1"/>
    <col min="4" max="4" width="16.421875" style="7" customWidth="1"/>
    <col min="5" max="6" width="17.7109375" style="7" customWidth="1"/>
    <col min="7" max="7" width="20.00390625" style="7" customWidth="1"/>
    <col min="8" max="8" width="33.7109375" style="14" customWidth="1"/>
    <col min="9" max="9" width="23.28125" style="7" customWidth="1"/>
    <col min="10" max="10" width="23.421875" style="7" hidden="1" customWidth="1"/>
    <col min="11" max="11" width="24.8515625" style="7" hidden="1" customWidth="1"/>
    <col min="12" max="12" width="27.00390625" style="7" hidden="1" customWidth="1"/>
    <col min="13" max="13" width="28.7109375" style="7" hidden="1" customWidth="1"/>
    <col min="14" max="130" width="11.421875" style="183" customWidth="1"/>
    <col min="131" max="16384" width="11.421875" style="7" customWidth="1"/>
  </cols>
  <sheetData>
    <row r="1" spans="1:13" ht="27.75" customHeight="1">
      <c r="A1" s="414" t="s">
        <v>166</v>
      </c>
      <c r="B1" s="415"/>
      <c r="C1" s="412" t="s">
        <v>0</v>
      </c>
      <c r="D1" s="413"/>
      <c r="E1" s="413"/>
      <c r="F1" s="413"/>
      <c r="G1" s="413"/>
      <c r="H1" s="398"/>
      <c r="I1" s="399"/>
      <c r="J1" s="7" t="s">
        <v>168</v>
      </c>
      <c r="K1" s="7" t="s">
        <v>169</v>
      </c>
      <c r="L1" s="7" t="s">
        <v>170</v>
      </c>
      <c r="M1" s="18" t="s">
        <v>171</v>
      </c>
    </row>
    <row r="2" spans="1:13" ht="27" customHeight="1">
      <c r="A2" s="416"/>
      <c r="B2" s="415"/>
      <c r="C2" s="419" t="s">
        <v>32</v>
      </c>
      <c r="D2" s="420"/>
      <c r="E2" s="420"/>
      <c r="F2" s="420"/>
      <c r="G2" s="420"/>
      <c r="H2" s="400"/>
      <c r="I2" s="401"/>
      <c r="J2" s="7" t="s">
        <v>132</v>
      </c>
      <c r="K2" s="19" t="s">
        <v>97</v>
      </c>
      <c r="L2" s="19" t="s">
        <v>96</v>
      </c>
      <c r="M2" s="19" t="s">
        <v>96</v>
      </c>
    </row>
    <row r="3" spans="1:9" ht="24" customHeight="1" thickBot="1">
      <c r="A3" s="416"/>
      <c r="B3" s="415"/>
      <c r="C3" s="407"/>
      <c r="D3" s="408"/>
      <c r="E3" s="408"/>
      <c r="F3" s="408"/>
      <c r="G3" s="408"/>
      <c r="H3" s="402"/>
      <c r="I3" s="403"/>
    </row>
    <row r="4" spans="1:9" ht="13.5" thickBot="1">
      <c r="A4" s="416"/>
      <c r="B4" s="415"/>
      <c r="C4" s="410" t="s">
        <v>33</v>
      </c>
      <c r="D4" s="411"/>
      <c r="E4" s="421" t="s">
        <v>25</v>
      </c>
      <c r="F4" s="422"/>
      <c r="G4" s="423"/>
      <c r="H4" s="410" t="s">
        <v>6</v>
      </c>
      <c r="I4" s="411"/>
    </row>
    <row r="5" ht="7.5" customHeight="1" thickBot="1"/>
    <row r="6" spans="1:9" ht="25.5" customHeight="1" thickBot="1" thickTop="1">
      <c r="A6" s="417" t="s">
        <v>165</v>
      </c>
      <c r="B6" s="417" t="s">
        <v>26</v>
      </c>
      <c r="C6" s="418" t="s">
        <v>34</v>
      </c>
      <c r="D6" s="418" t="s">
        <v>35</v>
      </c>
      <c r="E6" s="418"/>
      <c r="F6" s="13" t="s">
        <v>167</v>
      </c>
      <c r="G6" s="418" t="s">
        <v>36</v>
      </c>
      <c r="H6" s="417" t="s">
        <v>37</v>
      </c>
      <c r="I6" s="418" t="s">
        <v>38</v>
      </c>
    </row>
    <row r="7" spans="1:9" ht="27" thickBot="1" thickTop="1">
      <c r="A7" s="417"/>
      <c r="B7" s="417"/>
      <c r="C7" s="418"/>
      <c r="D7" s="8" t="s">
        <v>7</v>
      </c>
      <c r="E7" s="8" t="s">
        <v>8</v>
      </c>
      <c r="F7" s="13"/>
      <c r="G7" s="418"/>
      <c r="H7" s="417"/>
      <c r="I7" s="418"/>
    </row>
    <row r="8" spans="1:130" s="64" customFormat="1" ht="44.25" customHeight="1" thickBot="1" thickTop="1">
      <c r="A8" s="65" t="str">
        <f>'IDENTIFICACION DEL RIESGO'!A7</f>
        <v>CI01813-P</v>
      </c>
      <c r="B8" s="65" t="str">
        <f>'IDENTIFICACION DEL RIESGO'!B7</f>
        <v>DIRECCIONAMIENTO ESTRATÉGICO</v>
      </c>
      <c r="C8" s="66" t="str">
        <f>'IDENTIFICACION DEL RIESGO'!D7</f>
        <v>POSIBLE CONSTRUCCIÓN DE LA DOFA DE MANERA INADECUADA</v>
      </c>
      <c r="D8" s="67">
        <v>5</v>
      </c>
      <c r="E8" s="67">
        <v>2</v>
      </c>
      <c r="F8" s="67" t="s">
        <v>17</v>
      </c>
      <c r="G8" s="67" t="s">
        <v>89</v>
      </c>
      <c r="H8" s="173" t="str">
        <f>IF(F8="B",$J$1,IF(F8="M",$K$1,IF(F8="A",$L$1,IF(F8="E",$M$1,"0"))))</f>
        <v>ZONA DE RIESGO ALTA</v>
      </c>
      <c r="I8" s="166" t="str">
        <f aca="true" t="shared" si="0" ref="I8:I26">IF(F8="B",$J$2,IF(F8="M",$K$2,IF(F8="A",$L$2,IF(F8="E",$M$2,"0"))))</f>
        <v>Reducir el Riesgo, Evitar, Compartir o Transferir el Riesgo</v>
      </c>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3"/>
      <c r="DW8" s="183"/>
      <c r="DX8" s="183"/>
      <c r="DY8" s="183"/>
      <c r="DZ8" s="183"/>
    </row>
    <row r="9" spans="1:130" s="64" customFormat="1" ht="40.5" customHeight="1" thickBot="1" thickTop="1">
      <c r="A9" s="65" t="str">
        <f>'IDENTIFICACION DEL RIESGO'!A8</f>
        <v>CA03614-P</v>
      </c>
      <c r="B9" s="65" t="str">
        <f>'IDENTIFICACION DEL RIESGO'!B8</f>
        <v>DIRECCIONAMIENTO ESTRATÉGICO</v>
      </c>
      <c r="C9" s="66" t="str">
        <f>'IDENTIFICACION DEL RIESGO'!D8</f>
        <v>BRINDAR INFORMACIÓN ERRADA DE LA PLANEACIÓN ESTRATÉGICA A LOS FUNCIONARIOS DE LA ENTIDAD</v>
      </c>
      <c r="D9" s="67">
        <v>5</v>
      </c>
      <c r="E9" s="67">
        <v>2</v>
      </c>
      <c r="F9" s="67" t="s">
        <v>17</v>
      </c>
      <c r="G9" s="67" t="s">
        <v>90</v>
      </c>
      <c r="H9" s="173" t="str">
        <f>IF(F9="B",$J$1,IF(F9="M",$K$1,IF(F9="A",$L$1,IF(F9="E",$M$1,"0"))))</f>
        <v>ZONA DE RIESGO ALTA</v>
      </c>
      <c r="I9" s="166" t="str">
        <f t="shared" si="0"/>
        <v>Reducir el Riesgo, Evitar, Compartir o Transferir el Riesgo</v>
      </c>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c r="CT9" s="183"/>
      <c r="CU9" s="183"/>
      <c r="CV9" s="183"/>
      <c r="CW9" s="183"/>
      <c r="CX9" s="183"/>
      <c r="CY9" s="183"/>
      <c r="CZ9" s="183"/>
      <c r="DA9" s="183"/>
      <c r="DB9" s="183"/>
      <c r="DC9" s="183"/>
      <c r="DD9" s="183"/>
      <c r="DE9" s="183"/>
      <c r="DF9" s="183"/>
      <c r="DG9" s="183"/>
      <c r="DH9" s="183"/>
      <c r="DI9" s="183"/>
      <c r="DJ9" s="183"/>
      <c r="DK9" s="183"/>
      <c r="DL9" s="183"/>
      <c r="DM9" s="183"/>
      <c r="DN9" s="183"/>
      <c r="DO9" s="183"/>
      <c r="DP9" s="183"/>
      <c r="DQ9" s="183"/>
      <c r="DR9" s="183"/>
      <c r="DS9" s="183"/>
      <c r="DT9" s="183"/>
      <c r="DU9" s="183"/>
      <c r="DV9" s="183"/>
      <c r="DW9" s="183"/>
      <c r="DX9" s="183"/>
      <c r="DY9" s="183"/>
      <c r="DZ9" s="183"/>
    </row>
    <row r="10" spans="1:130" s="64" customFormat="1" ht="46.5" customHeight="1" thickBot="1" thickTop="1">
      <c r="A10" s="65" t="str">
        <f>'IDENTIFICACION DEL RIESGO'!A9</f>
        <v>CA07014-P</v>
      </c>
      <c r="B10" s="65" t="str">
        <f>'IDENTIFICACION DEL RIESGO'!B9</f>
        <v>DIRECCIONAMIENTO ESTRATÉGICO</v>
      </c>
      <c r="C10" s="66" t="str">
        <f>'IDENTIFICACION DEL RIESGO'!D9</f>
        <v>INCUMPLIMIENTO DEL DECRETO 943 DE MAYO DE 2014 REFERENTE A LA ACTUALIZACIÓN DEL MECI</v>
      </c>
      <c r="D10" s="67">
        <v>4</v>
      </c>
      <c r="E10" s="67">
        <v>2</v>
      </c>
      <c r="F10" s="67" t="s">
        <v>17</v>
      </c>
      <c r="G10" s="67" t="s">
        <v>90</v>
      </c>
      <c r="H10" s="173" t="str">
        <f aca="true" t="shared" si="1" ref="H10:H34">IF(F10="B",$J$1,IF(F10="M",$K$1,IF(F10="A",$L$1,IF(F10="E",$M$1,"0"))))</f>
        <v>ZONA DE RIESGO ALTA</v>
      </c>
      <c r="I10" s="166" t="str">
        <f t="shared" si="0"/>
        <v>Reducir el Riesgo, Evitar, Compartir o Transferir el Riesgo</v>
      </c>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3"/>
      <c r="DR10" s="183"/>
      <c r="DS10" s="183"/>
      <c r="DT10" s="183"/>
      <c r="DU10" s="183"/>
      <c r="DV10" s="183"/>
      <c r="DW10" s="183"/>
      <c r="DX10" s="183"/>
      <c r="DY10" s="183"/>
      <c r="DZ10" s="183"/>
    </row>
    <row r="11" spans="1:130" s="64" customFormat="1" ht="45" customHeight="1" thickBot="1" thickTop="1">
      <c r="A11" s="65" t="str">
        <f>'IDENTIFICACION DEL RIESGO'!A10</f>
        <v>CA07114-P</v>
      </c>
      <c r="B11" s="65" t="str">
        <f>'IDENTIFICACION DEL RIESGO'!B10</f>
        <v>DIRECCIONAMIENTO ESTRATÉGICO</v>
      </c>
      <c r="C11" s="66" t="str">
        <f>'IDENTIFICACION DEL RIESGO'!D10</f>
        <v>POSIBLES INCUMPLIMIENTOS REFERENTES A LAS ACTIVIDADES QUE DESARROLLA LA OFICINA</v>
      </c>
      <c r="D11" s="67">
        <v>4</v>
      </c>
      <c r="E11" s="67">
        <v>1</v>
      </c>
      <c r="F11" s="67" t="s">
        <v>16</v>
      </c>
      <c r="G11" s="67" t="s">
        <v>90</v>
      </c>
      <c r="H11" s="173" t="str">
        <f t="shared" si="1"/>
        <v>ZONA DE RIESGO MODERADA</v>
      </c>
      <c r="I11" s="166" t="str">
        <f t="shared" si="0"/>
        <v>Asumir el Riesgo, Reducir el Riesgo</v>
      </c>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c r="CT11" s="183"/>
      <c r="CU11" s="183"/>
      <c r="CV11" s="183"/>
      <c r="CW11" s="183"/>
      <c r="CX11" s="183"/>
      <c r="CY11" s="183"/>
      <c r="CZ11" s="183"/>
      <c r="DA11" s="183"/>
      <c r="DB11" s="183"/>
      <c r="DC11" s="183"/>
      <c r="DD11" s="183"/>
      <c r="DE11" s="183"/>
      <c r="DF11" s="183"/>
      <c r="DG11" s="183"/>
      <c r="DH11" s="183"/>
      <c r="DI11" s="183"/>
      <c r="DJ11" s="183"/>
      <c r="DK11" s="183"/>
      <c r="DL11" s="183"/>
      <c r="DM11" s="183"/>
      <c r="DN11" s="183"/>
      <c r="DO11" s="183"/>
      <c r="DP11" s="183"/>
      <c r="DQ11" s="183"/>
      <c r="DR11" s="183"/>
      <c r="DS11" s="183"/>
      <c r="DT11" s="183"/>
      <c r="DU11" s="183"/>
      <c r="DV11" s="183"/>
      <c r="DW11" s="183"/>
      <c r="DX11" s="183"/>
      <c r="DY11" s="183"/>
      <c r="DZ11" s="183"/>
    </row>
    <row r="12" spans="1:130" s="64" customFormat="1" ht="49.5" customHeight="1" thickBot="1" thickTop="1">
      <c r="A12" s="65" t="str">
        <f>'IDENTIFICACION DEL RIESGO'!A11</f>
        <v>CI03015-P</v>
      </c>
      <c r="B12" s="65" t="str">
        <f>'IDENTIFICACION DEL RIESGO'!B11</f>
        <v>DIRECCIONAMIENTO ESTRATÉGICO</v>
      </c>
      <c r="C12" s="66" t="str">
        <f>'IDENTIFICACION DEL RIESGO'!D11</f>
        <v>POSIBLE INCUMPLIMIENTO DEL NUMERAL 4,2,2  DE LA NORMA MANUAL DE CALIDAD </v>
      </c>
      <c r="D12" s="67">
        <v>4</v>
      </c>
      <c r="E12" s="67">
        <v>3</v>
      </c>
      <c r="F12" s="67" t="s">
        <v>17</v>
      </c>
      <c r="G12" s="67" t="s">
        <v>198</v>
      </c>
      <c r="H12" s="173" t="str">
        <f t="shared" si="1"/>
        <v>ZONA DE RIESGO ALTA</v>
      </c>
      <c r="I12" s="166" t="str">
        <f t="shared" si="0"/>
        <v>Reducir el Riesgo, Evitar, Compartir o Transferir el Riesgo</v>
      </c>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row>
    <row r="13" spans="1:130" s="64" customFormat="1" ht="59.25" customHeight="1" thickBot="1" thickTop="1">
      <c r="A13" s="65" t="str">
        <f>'IDENTIFICACION DEL RIESGO'!A12</f>
        <v>CI03115-P</v>
      </c>
      <c r="B13" s="65" t="str">
        <f>'IDENTIFICACION DEL RIESGO'!B12</f>
        <v>DIRECCIONAMIENTO ESTRATÉGICO</v>
      </c>
      <c r="C13" s="66" t="str">
        <f>'IDENTIFICACION DEL RIESGO'!D12</f>
        <v>posible contruccion de la Matriz del Plan Anticorrupción y sus componentes no acorde a la metodologia actual </v>
      </c>
      <c r="D13" s="67">
        <v>4</v>
      </c>
      <c r="E13" s="67">
        <v>3</v>
      </c>
      <c r="F13" s="67" t="s">
        <v>17</v>
      </c>
      <c r="G13" s="67"/>
      <c r="H13" s="173" t="str">
        <f t="shared" si="1"/>
        <v>ZONA DE RIESGO ALTA</v>
      </c>
      <c r="I13" s="166" t="str">
        <f t="shared" si="0"/>
        <v>Reducir el Riesgo, Evitar, Compartir o Transferir el Riesgo</v>
      </c>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row>
    <row r="14" spans="1:130" s="64" customFormat="1" ht="59.25" customHeight="1" thickBot="1" thickTop="1">
      <c r="A14" s="65" t="str">
        <f>'IDENTIFICACION DEL RIESGO'!A13</f>
        <v>CA00317-P</v>
      </c>
      <c r="B14" s="65" t="str">
        <f>'IDENTIFICACION DEL RIESGO'!B13</f>
        <v>DIRECCIONAMIENTO ESTRATÉGICO</v>
      </c>
      <c r="C14" s="66" t="str">
        <f>'IDENTIFICACION DEL RIESGO'!D13</f>
        <v>NO CONTAR CON LOS INSUMOS COMPLETOS PARA CONSOLIDAR EL INFORME EJECUTIVO DE REVISIÓN POR LA DRECCIÓN </v>
      </c>
      <c r="D14" s="67">
        <v>3</v>
      </c>
      <c r="E14" s="67">
        <v>2</v>
      </c>
      <c r="F14" s="67" t="s">
        <v>16</v>
      </c>
      <c r="G14" s="67"/>
      <c r="H14" s="173" t="str">
        <f t="shared" si="1"/>
        <v>ZONA DE RIESGO MODERADA</v>
      </c>
      <c r="I14" s="166"/>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c r="CT14" s="183"/>
      <c r="CU14" s="183"/>
      <c r="CV14" s="183"/>
      <c r="CW14" s="183"/>
      <c r="CX14" s="183"/>
      <c r="CY14" s="183"/>
      <c r="CZ14" s="183"/>
      <c r="DA14" s="183"/>
      <c r="DB14" s="183"/>
      <c r="DC14" s="183"/>
      <c r="DD14" s="183"/>
      <c r="DE14" s="183"/>
      <c r="DF14" s="183"/>
      <c r="DG14" s="183"/>
      <c r="DH14" s="183"/>
      <c r="DI14" s="183"/>
      <c r="DJ14" s="183"/>
      <c r="DK14" s="183"/>
      <c r="DL14" s="183"/>
      <c r="DM14" s="183"/>
      <c r="DN14" s="183"/>
      <c r="DO14" s="183"/>
      <c r="DP14" s="183"/>
      <c r="DQ14" s="183"/>
      <c r="DR14" s="183"/>
      <c r="DS14" s="183"/>
      <c r="DT14" s="183"/>
      <c r="DU14" s="183"/>
      <c r="DV14" s="183"/>
      <c r="DW14" s="183"/>
      <c r="DX14" s="183"/>
      <c r="DY14" s="183"/>
      <c r="DZ14" s="183"/>
    </row>
    <row r="15" spans="1:130" s="30" customFormat="1" ht="45" customHeight="1" thickBot="1" thickTop="1">
      <c r="A15" s="56" t="str">
        <f>'IDENTIFICACION DEL RIESGO'!A14</f>
        <v>CA05813-P</v>
      </c>
      <c r="B15" s="56" t="str">
        <f>'IDENTIFICACION DEL RIESGO'!B14</f>
        <v>GESTION DE TIC`S</v>
      </c>
      <c r="C15" s="35" t="str">
        <f>'IDENTIFICACION DEL RIESGO'!D14</f>
        <v>QUE SE INCUMPLA CON LAS POLITICAS DE SEGURIDAD DE LA ENTIDAD</v>
      </c>
      <c r="D15" s="83">
        <v>2</v>
      </c>
      <c r="E15" s="83">
        <v>3</v>
      </c>
      <c r="F15" s="83" t="s">
        <v>16</v>
      </c>
      <c r="G15" s="83" t="s">
        <v>90</v>
      </c>
      <c r="H15" s="174" t="str">
        <f t="shared" si="1"/>
        <v>ZONA DE RIESGO MODERADA</v>
      </c>
      <c r="I15" s="167" t="str">
        <f t="shared" si="0"/>
        <v>Asumir el Riesgo, Reducir el Riesgo</v>
      </c>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183"/>
      <c r="DB15" s="183"/>
      <c r="DC15" s="183"/>
      <c r="DD15" s="183"/>
      <c r="DE15" s="183"/>
      <c r="DF15" s="183"/>
      <c r="DG15" s="183"/>
      <c r="DH15" s="183"/>
      <c r="DI15" s="183"/>
      <c r="DJ15" s="183"/>
      <c r="DK15" s="183"/>
      <c r="DL15" s="183"/>
      <c r="DM15" s="183"/>
      <c r="DN15" s="183"/>
      <c r="DO15" s="183"/>
      <c r="DP15" s="183"/>
      <c r="DQ15" s="183"/>
      <c r="DR15" s="183"/>
      <c r="DS15" s="183"/>
      <c r="DT15" s="183"/>
      <c r="DU15" s="183"/>
      <c r="DV15" s="183"/>
      <c r="DW15" s="183"/>
      <c r="DX15" s="183"/>
      <c r="DY15" s="183"/>
      <c r="DZ15" s="183"/>
    </row>
    <row r="16" spans="1:130" s="30" customFormat="1" ht="66.75" customHeight="1" thickBot="1" thickTop="1">
      <c r="A16" s="56" t="str">
        <f>'IDENTIFICACION DEL RIESGO'!A15</f>
        <v>CA03515-P</v>
      </c>
      <c r="B16" s="56" t="str">
        <f>'IDENTIFICACION DEL RIESGO'!B15</f>
        <v>GESTION DE TIC`S</v>
      </c>
      <c r="C16" s="35" t="str">
        <f>'IDENTIFICACION DEL RIESGO'!D15</f>
        <v>POSIBLE ATAQUE DE SEGURIDAD </v>
      </c>
      <c r="D16" s="84">
        <v>3</v>
      </c>
      <c r="E16" s="84">
        <v>3</v>
      </c>
      <c r="F16" s="84" t="s">
        <v>17</v>
      </c>
      <c r="G16" s="84" t="s">
        <v>154</v>
      </c>
      <c r="H16" s="174" t="str">
        <f t="shared" si="1"/>
        <v>ZONA DE RIESGO ALTA</v>
      </c>
      <c r="I16" s="167" t="str">
        <f t="shared" si="0"/>
        <v>Reducir el Riesgo, Evitar, Compartir o Transferir el Riesgo</v>
      </c>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3"/>
      <c r="CP16" s="183"/>
      <c r="CQ16" s="183"/>
      <c r="CR16" s="183"/>
      <c r="CS16" s="183"/>
      <c r="CT16" s="183"/>
      <c r="CU16" s="183"/>
      <c r="CV16" s="183"/>
      <c r="CW16" s="183"/>
      <c r="CX16" s="183"/>
      <c r="CY16" s="183"/>
      <c r="CZ16" s="183"/>
      <c r="DA16" s="183"/>
      <c r="DB16" s="183"/>
      <c r="DC16" s="183"/>
      <c r="DD16" s="183"/>
      <c r="DE16" s="183"/>
      <c r="DF16" s="183"/>
      <c r="DG16" s="183"/>
      <c r="DH16" s="183"/>
      <c r="DI16" s="183"/>
      <c r="DJ16" s="183"/>
      <c r="DK16" s="183"/>
      <c r="DL16" s="183"/>
      <c r="DM16" s="183"/>
      <c r="DN16" s="183"/>
      <c r="DO16" s="183"/>
      <c r="DP16" s="183"/>
      <c r="DQ16" s="183"/>
      <c r="DR16" s="183"/>
      <c r="DS16" s="183"/>
      <c r="DT16" s="183"/>
      <c r="DU16" s="183"/>
      <c r="DV16" s="183"/>
      <c r="DW16" s="183"/>
      <c r="DX16" s="183"/>
      <c r="DY16" s="183"/>
      <c r="DZ16" s="183"/>
    </row>
    <row r="17" spans="1:130" s="30" customFormat="1" ht="60.75" customHeight="1" thickBot="1" thickTop="1">
      <c r="A17" s="56" t="str">
        <f>'IDENTIFICACION DEL RIESGO'!A16</f>
        <v>CA01316-P</v>
      </c>
      <c r="B17" s="56" t="str">
        <f>'IDENTIFICACION DEL RIESGO'!B16</f>
        <v>GESTION DE TIC`S</v>
      </c>
      <c r="C17" s="35" t="str">
        <f>'IDENTIFICACION DEL RIESGO'!D16</f>
        <v>POSIBLE INSTALACIÓN DE SOFTWARE ILEGAL </v>
      </c>
      <c r="D17" s="84">
        <v>3</v>
      </c>
      <c r="E17" s="84">
        <v>3</v>
      </c>
      <c r="F17" s="84" t="s">
        <v>17</v>
      </c>
      <c r="G17" s="89" t="s">
        <v>251</v>
      </c>
      <c r="H17" s="174" t="str">
        <f t="shared" si="1"/>
        <v>ZONA DE RIESGO ALTA</v>
      </c>
      <c r="I17" s="167" t="str">
        <f t="shared" si="0"/>
        <v>Reducir el Riesgo, Evitar, Compartir o Transferir el Riesgo</v>
      </c>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3"/>
      <c r="DC17" s="183"/>
      <c r="DD17" s="183"/>
      <c r="DE17" s="183"/>
      <c r="DF17" s="183"/>
      <c r="DG17" s="183"/>
      <c r="DH17" s="183"/>
      <c r="DI17" s="183"/>
      <c r="DJ17" s="183"/>
      <c r="DK17" s="183"/>
      <c r="DL17" s="183"/>
      <c r="DM17" s="183"/>
      <c r="DN17" s="183"/>
      <c r="DO17" s="183"/>
      <c r="DP17" s="183"/>
      <c r="DQ17" s="183"/>
      <c r="DR17" s="183"/>
      <c r="DS17" s="183"/>
      <c r="DT17" s="183"/>
      <c r="DU17" s="183"/>
      <c r="DV17" s="183"/>
      <c r="DW17" s="183"/>
      <c r="DX17" s="183"/>
      <c r="DY17" s="183"/>
      <c r="DZ17" s="183"/>
    </row>
    <row r="18" spans="1:130" s="30" customFormat="1" ht="60.75" customHeight="1" thickBot="1" thickTop="1">
      <c r="A18" s="56" t="str">
        <f>'IDENTIFICACION DEL RIESGO'!A17</f>
        <v>CA01516-P</v>
      </c>
      <c r="B18" s="56" t="str">
        <f>'IDENTIFICACION DEL RIESGO'!B17</f>
        <v>GESTION DE TIC`S</v>
      </c>
      <c r="C18" s="35" t="str">
        <f>'IDENTIFICACION DEL RIESGO'!D17</f>
        <v>QUE NO SE TENGAN CANALES EFECTIVOS DE COMUNICACIÓN CON EL CIUDADANO </v>
      </c>
      <c r="D18" s="84">
        <v>3</v>
      </c>
      <c r="E18" s="84">
        <v>3</v>
      </c>
      <c r="F18" s="84" t="s">
        <v>17</v>
      </c>
      <c r="G18" s="89" t="s">
        <v>251</v>
      </c>
      <c r="H18" s="174" t="str">
        <f t="shared" si="1"/>
        <v>ZONA DE RIESGO ALTA</v>
      </c>
      <c r="I18" s="167" t="str">
        <f t="shared" si="0"/>
        <v>Reducir el Riesgo, Evitar, Compartir o Transferir el Riesgo</v>
      </c>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c r="CL18" s="183"/>
      <c r="CM18" s="183"/>
      <c r="CN18" s="183"/>
      <c r="CO18" s="183"/>
      <c r="CP18" s="183"/>
      <c r="CQ18" s="183"/>
      <c r="CR18" s="183"/>
      <c r="CS18" s="183"/>
      <c r="CT18" s="183"/>
      <c r="CU18" s="183"/>
      <c r="CV18" s="183"/>
      <c r="CW18" s="183"/>
      <c r="CX18" s="183"/>
      <c r="CY18" s="183"/>
      <c r="CZ18" s="183"/>
      <c r="DA18" s="183"/>
      <c r="DB18" s="183"/>
      <c r="DC18" s="183"/>
      <c r="DD18" s="183"/>
      <c r="DE18" s="183"/>
      <c r="DF18" s="183"/>
      <c r="DG18" s="183"/>
      <c r="DH18" s="183"/>
      <c r="DI18" s="183"/>
      <c r="DJ18" s="183"/>
      <c r="DK18" s="183"/>
      <c r="DL18" s="183"/>
      <c r="DM18" s="183"/>
      <c r="DN18" s="183"/>
      <c r="DO18" s="183"/>
      <c r="DP18" s="183"/>
      <c r="DQ18" s="183"/>
      <c r="DR18" s="183"/>
      <c r="DS18" s="183"/>
      <c r="DT18" s="183"/>
      <c r="DU18" s="183"/>
      <c r="DV18" s="183"/>
      <c r="DW18" s="183"/>
      <c r="DX18" s="183"/>
      <c r="DY18" s="183"/>
      <c r="DZ18" s="183"/>
    </row>
    <row r="19" spans="1:130" s="30" customFormat="1" ht="60.75" customHeight="1" thickBot="1" thickTop="1">
      <c r="A19" s="159" t="str">
        <f>'IDENTIFICACION DEL RIESGO'!A18</f>
        <v>CI00117-P</v>
      </c>
      <c r="B19" s="159" t="str">
        <f>'IDENTIFICACION DEL RIESGO'!B18</f>
        <v>GESTION DE TIC`S</v>
      </c>
      <c r="C19" s="35" t="str">
        <f>'IDENTIFICACION DEL RIESGO'!D18</f>
        <v>INSTALACIÓN DE SOFTWARE  ILEGAL </v>
      </c>
      <c r="D19" s="84">
        <v>4</v>
      </c>
      <c r="E19" s="84">
        <v>4</v>
      </c>
      <c r="F19" s="84" t="s">
        <v>19</v>
      </c>
      <c r="G19" s="89"/>
      <c r="H19" s="174" t="str">
        <f t="shared" si="1"/>
        <v>ZONA DE RIESGO EXTREMA</v>
      </c>
      <c r="I19" s="167" t="str">
        <f t="shared" si="0"/>
        <v>Reducir el Riesgo, Evitar, Compartir o Transferir el Riesgo</v>
      </c>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c r="CK19" s="183"/>
      <c r="CL19" s="183"/>
      <c r="CM19" s="183"/>
      <c r="CN19" s="183"/>
      <c r="CO19" s="183"/>
      <c r="CP19" s="183"/>
      <c r="CQ19" s="183"/>
      <c r="CR19" s="183"/>
      <c r="CS19" s="183"/>
      <c r="CT19" s="183"/>
      <c r="CU19" s="183"/>
      <c r="CV19" s="183"/>
      <c r="CW19" s="183"/>
      <c r="CX19" s="183"/>
      <c r="CY19" s="183"/>
      <c r="CZ19" s="183"/>
      <c r="DA19" s="183"/>
      <c r="DB19" s="183"/>
      <c r="DC19" s="183"/>
      <c r="DD19" s="183"/>
      <c r="DE19" s="183"/>
      <c r="DF19" s="183"/>
      <c r="DG19" s="183"/>
      <c r="DH19" s="183"/>
      <c r="DI19" s="183"/>
      <c r="DJ19" s="183"/>
      <c r="DK19" s="183"/>
      <c r="DL19" s="183"/>
      <c r="DM19" s="183"/>
      <c r="DN19" s="183"/>
      <c r="DO19" s="183"/>
      <c r="DP19" s="183"/>
      <c r="DQ19" s="183"/>
      <c r="DR19" s="183"/>
      <c r="DS19" s="183"/>
      <c r="DT19" s="183"/>
      <c r="DU19" s="183"/>
      <c r="DV19" s="183"/>
      <c r="DW19" s="183"/>
      <c r="DX19" s="183"/>
      <c r="DY19" s="183"/>
      <c r="DZ19" s="183"/>
    </row>
    <row r="20" spans="1:130" s="30" customFormat="1" ht="60.75" customHeight="1" thickBot="1" thickTop="1">
      <c r="A20" s="159" t="str">
        <f>'IDENTIFICACION DEL RIESGO'!A19</f>
        <v>CI00317-P</v>
      </c>
      <c r="B20" s="159" t="str">
        <f>'IDENTIFICACION DEL RIESGO'!B19</f>
        <v>GESTION DE TIC`S</v>
      </c>
      <c r="C20" s="35" t="str">
        <f>'IDENTIFICACION DEL RIESGO'!D19</f>
        <v>DAÑO Y DETERIORO DE LOS EQUIPOS DE COMPUTO </v>
      </c>
      <c r="D20" s="84">
        <v>3</v>
      </c>
      <c r="E20" s="84">
        <v>3</v>
      </c>
      <c r="F20" s="84" t="s">
        <v>17</v>
      </c>
      <c r="G20" s="89"/>
      <c r="H20" s="174" t="str">
        <f t="shared" si="1"/>
        <v>ZONA DE RIESGO ALTA</v>
      </c>
      <c r="I20" s="167" t="str">
        <f t="shared" si="0"/>
        <v>Reducir el Riesgo, Evitar, Compartir o Transferir el Riesgo</v>
      </c>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183"/>
      <c r="DB20" s="183"/>
      <c r="DC20" s="183"/>
      <c r="DD20" s="183"/>
      <c r="DE20" s="183"/>
      <c r="DF20" s="183"/>
      <c r="DG20" s="183"/>
      <c r="DH20" s="183"/>
      <c r="DI20" s="183"/>
      <c r="DJ20" s="183"/>
      <c r="DK20" s="183"/>
      <c r="DL20" s="183"/>
      <c r="DM20" s="183"/>
      <c r="DN20" s="183"/>
      <c r="DO20" s="183"/>
      <c r="DP20" s="183"/>
      <c r="DQ20" s="183"/>
      <c r="DR20" s="183"/>
      <c r="DS20" s="183"/>
      <c r="DT20" s="183"/>
      <c r="DU20" s="183"/>
      <c r="DV20" s="183"/>
      <c r="DW20" s="183"/>
      <c r="DX20" s="183"/>
      <c r="DY20" s="183"/>
      <c r="DZ20" s="183"/>
    </row>
    <row r="21" spans="1:130" s="30" customFormat="1" ht="60.75" customHeight="1" thickBot="1" thickTop="1">
      <c r="A21" s="159" t="str">
        <f>'IDENTIFICACION DEL RIESGO'!A20</f>
        <v>CI00417-P</v>
      </c>
      <c r="B21" s="159" t="str">
        <f>'IDENTIFICACION DEL RIESGO'!B20</f>
        <v>GESTION DE TIC`S</v>
      </c>
      <c r="C21" s="35" t="str">
        <f>'IDENTIFICACION DEL RIESGO'!D20</f>
        <v>QUE NO EXISTA UN PUNTO DE RECUPERACIÓN ANTE DESASTRES </v>
      </c>
      <c r="D21" s="84">
        <v>3</v>
      </c>
      <c r="E21" s="84">
        <v>3</v>
      </c>
      <c r="F21" s="84" t="s">
        <v>17</v>
      </c>
      <c r="G21" s="89"/>
      <c r="H21" s="174" t="str">
        <f t="shared" si="1"/>
        <v>ZONA DE RIESGO ALTA</v>
      </c>
      <c r="I21" s="167" t="str">
        <f t="shared" si="0"/>
        <v>Reducir el Riesgo, Evitar, Compartir o Transferir el Riesgo</v>
      </c>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3"/>
      <c r="DC21" s="183"/>
      <c r="DD21" s="183"/>
      <c r="DE21" s="183"/>
      <c r="DF21" s="183"/>
      <c r="DG21" s="183"/>
      <c r="DH21" s="183"/>
      <c r="DI21" s="183"/>
      <c r="DJ21" s="183"/>
      <c r="DK21" s="183"/>
      <c r="DL21" s="183"/>
      <c r="DM21" s="183"/>
      <c r="DN21" s="183"/>
      <c r="DO21" s="183"/>
      <c r="DP21" s="183"/>
      <c r="DQ21" s="183"/>
      <c r="DR21" s="183"/>
      <c r="DS21" s="183"/>
      <c r="DT21" s="183"/>
      <c r="DU21" s="183"/>
      <c r="DV21" s="183"/>
      <c r="DW21" s="183"/>
      <c r="DX21" s="183"/>
      <c r="DY21" s="183"/>
      <c r="DZ21" s="183"/>
    </row>
    <row r="22" spans="1:130" s="30" customFormat="1" ht="60.75" customHeight="1" thickBot="1" thickTop="1">
      <c r="A22" s="208" t="str">
        <f>'IDENTIFICACION DEL RIESGO'!A21</f>
        <v>CI02217-P</v>
      </c>
      <c r="B22" s="208" t="str">
        <f>'IDENTIFICACION DEL RIESGO'!B21</f>
        <v>GESTION DE TIC`S</v>
      </c>
      <c r="C22" s="35" t="str">
        <f>'IDENTIFICACION DEL RIESGO'!D21</f>
        <v>QUE NO SE REALICE DE MANERA ADECUADA EL MANTENIMIENTO DE LOS EQUIPOS DE COMPUTO DURANTE LA VIGENCIA </v>
      </c>
      <c r="D22" s="84">
        <v>3</v>
      </c>
      <c r="E22" s="84">
        <v>3</v>
      </c>
      <c r="F22" s="84" t="s">
        <v>17</v>
      </c>
      <c r="G22" s="89"/>
      <c r="H22" s="174" t="str">
        <f t="shared" si="1"/>
        <v>ZONA DE RIESGO ALTA</v>
      </c>
      <c r="I22" s="167" t="str">
        <f t="shared" si="0"/>
        <v>Reducir el Riesgo, Evitar, Compartir o Transferir el Riesgo</v>
      </c>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c r="CN22" s="183"/>
      <c r="CO22" s="183"/>
      <c r="CP22" s="183"/>
      <c r="CQ22" s="183"/>
      <c r="CR22" s="183"/>
      <c r="CS22" s="183"/>
      <c r="CT22" s="183"/>
      <c r="CU22" s="183"/>
      <c r="CV22" s="183"/>
      <c r="CW22" s="183"/>
      <c r="CX22" s="183"/>
      <c r="CY22" s="183"/>
      <c r="CZ22" s="183"/>
      <c r="DA22" s="183"/>
      <c r="DB22" s="183"/>
      <c r="DC22" s="183"/>
      <c r="DD22" s="183"/>
      <c r="DE22" s="183"/>
      <c r="DF22" s="183"/>
      <c r="DG22" s="183"/>
      <c r="DH22" s="183"/>
      <c r="DI22" s="183"/>
      <c r="DJ22" s="183"/>
      <c r="DK22" s="183"/>
      <c r="DL22" s="183"/>
      <c r="DM22" s="183"/>
      <c r="DN22" s="183"/>
      <c r="DO22" s="183"/>
      <c r="DP22" s="183"/>
      <c r="DQ22" s="183"/>
      <c r="DR22" s="183"/>
      <c r="DS22" s="183"/>
      <c r="DT22" s="183"/>
      <c r="DU22" s="183"/>
      <c r="DV22" s="183"/>
      <c r="DW22" s="183"/>
      <c r="DX22" s="183"/>
      <c r="DY22" s="183"/>
      <c r="DZ22" s="183"/>
    </row>
    <row r="23" spans="1:130" s="30" customFormat="1" ht="60.75" customHeight="1" thickBot="1" thickTop="1">
      <c r="A23" s="230" t="str">
        <f>'IDENTIFICACION DEL RIESGO'!A22</f>
        <v>CA1117-P</v>
      </c>
      <c r="B23" s="230" t="str">
        <f>'IDENTIFICACION DEL RIESGO'!B22</f>
        <v>GESTION DE TIC`S</v>
      </c>
      <c r="C23" s="35" t="str">
        <f>'IDENTIFICACION DEL RIESGO'!D22</f>
        <v>QUE NO SE REALICE LA PUBLICACION  DE LA INFORMACIÓN MINIMA A PUBLICAR  EN  LA PAGINA WEB DE LA ENTIDAD COMO EXIGE LA ESTRATEGIA DE TRANSPARENCIA Y ACCESO A LA INFORMACIÓN</v>
      </c>
      <c r="D23" s="84">
        <v>3</v>
      </c>
      <c r="E23" s="84">
        <v>3</v>
      </c>
      <c r="F23" s="84" t="s">
        <v>17</v>
      </c>
      <c r="G23" s="89"/>
      <c r="H23" s="174" t="str">
        <f t="shared" si="1"/>
        <v>ZONA DE RIESGO ALTA</v>
      </c>
      <c r="I23" s="167" t="str">
        <f t="shared" si="0"/>
        <v>Reducir el Riesgo, Evitar, Compartir o Transferir el Riesgo</v>
      </c>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183"/>
      <c r="DL23" s="183"/>
      <c r="DM23" s="183"/>
      <c r="DN23" s="183"/>
      <c r="DO23" s="183"/>
      <c r="DP23" s="183"/>
      <c r="DQ23" s="183"/>
      <c r="DR23" s="183"/>
      <c r="DS23" s="183"/>
      <c r="DT23" s="183"/>
      <c r="DU23" s="183"/>
      <c r="DV23" s="183"/>
      <c r="DW23" s="183"/>
      <c r="DX23" s="183"/>
      <c r="DY23" s="183"/>
      <c r="DZ23" s="183"/>
    </row>
    <row r="24" spans="1:130" s="85" customFormat="1" ht="50.25" customHeight="1" thickBot="1" thickTop="1">
      <c r="A24" s="55" t="str">
        <f>'IDENTIFICACION DEL RIESGO'!A23</f>
        <v>CA06213-P
CA07814-P</v>
      </c>
      <c r="B24" s="55" t="str">
        <f>'IDENTIFICACION DEL RIESGO'!B23</f>
        <v>MEDICION Y MEJORA</v>
      </c>
      <c r="C24" s="42" t="str">
        <f>'IDENTIFICACION DEL RIESGO'!D23</f>
        <v>DEBILIDADES EN LA MEDICION DEL PROCESO </v>
      </c>
      <c r="D24" s="95">
        <v>4</v>
      </c>
      <c r="E24" s="95">
        <v>1</v>
      </c>
      <c r="F24" s="95" t="s">
        <v>16</v>
      </c>
      <c r="G24" s="95" t="s">
        <v>90</v>
      </c>
      <c r="H24" s="175" t="str">
        <f t="shared" si="1"/>
        <v>ZONA DE RIESGO MODERADA</v>
      </c>
      <c r="I24" s="168" t="str">
        <f t="shared" si="0"/>
        <v>Asumir el Riesgo, Reducir el Riesgo</v>
      </c>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c r="CL24" s="183"/>
      <c r="CM24" s="183"/>
      <c r="CN24" s="183"/>
      <c r="CO24" s="183"/>
      <c r="CP24" s="183"/>
      <c r="CQ24" s="183"/>
      <c r="CR24" s="183"/>
      <c r="CS24" s="183"/>
      <c r="CT24" s="183"/>
      <c r="CU24" s="183"/>
      <c r="CV24" s="183"/>
      <c r="CW24" s="183"/>
      <c r="CX24" s="183"/>
      <c r="CY24" s="183"/>
      <c r="CZ24" s="183"/>
      <c r="DA24" s="183"/>
      <c r="DB24" s="183"/>
      <c r="DC24" s="183"/>
      <c r="DD24" s="183"/>
      <c r="DE24" s="183"/>
      <c r="DF24" s="183"/>
      <c r="DG24" s="183"/>
      <c r="DH24" s="183"/>
      <c r="DI24" s="183"/>
      <c r="DJ24" s="183"/>
      <c r="DK24" s="183"/>
      <c r="DL24" s="183"/>
      <c r="DM24" s="183"/>
      <c r="DN24" s="183"/>
      <c r="DO24" s="183"/>
      <c r="DP24" s="183"/>
      <c r="DQ24" s="183"/>
      <c r="DR24" s="183"/>
      <c r="DS24" s="183"/>
      <c r="DT24" s="183"/>
      <c r="DU24" s="183"/>
      <c r="DV24" s="183"/>
      <c r="DW24" s="183"/>
      <c r="DX24" s="183"/>
      <c r="DY24" s="183"/>
      <c r="DZ24" s="183"/>
    </row>
    <row r="25" spans="1:130" s="85" customFormat="1" ht="60.75" customHeight="1" thickBot="1" thickTop="1">
      <c r="A25" s="55" t="str">
        <f>'IDENTIFICACION DEL RIESGO'!A24</f>
        <v>CA00617-P</v>
      </c>
      <c r="B25" s="55" t="str">
        <f>'IDENTIFICACION DEL RIESGO'!B24</f>
        <v>MEDICION Y MEJORA</v>
      </c>
      <c r="C25" s="42" t="str">
        <f>'IDENTIFICACION DEL RIESGO'!D24</f>
        <v>QUE NO SE CUENTE CON LOS INDICADORES ADECUADOS PARA MEDIR LA GESTIÓN DEL PROCESO </v>
      </c>
      <c r="D25" s="95">
        <v>4</v>
      </c>
      <c r="E25" s="95">
        <v>3</v>
      </c>
      <c r="F25" s="95" t="s">
        <v>17</v>
      </c>
      <c r="G25" s="95" t="s">
        <v>188</v>
      </c>
      <c r="H25" s="175" t="str">
        <f t="shared" si="1"/>
        <v>ZONA DE RIESGO ALTA</v>
      </c>
      <c r="I25" s="168" t="str">
        <f t="shared" si="0"/>
        <v>Reducir el Riesgo, Evitar, Compartir o Transferir el Riesgo</v>
      </c>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3"/>
      <c r="CE25" s="183"/>
      <c r="CF25" s="183"/>
      <c r="CG25" s="183"/>
      <c r="CH25" s="183"/>
      <c r="CI25" s="183"/>
      <c r="CJ25" s="183"/>
      <c r="CK25" s="183"/>
      <c r="CL25" s="183"/>
      <c r="CM25" s="183"/>
      <c r="CN25" s="183"/>
      <c r="CO25" s="183"/>
      <c r="CP25" s="183"/>
      <c r="CQ25" s="183"/>
      <c r="CR25" s="183"/>
      <c r="CS25" s="183"/>
      <c r="CT25" s="183"/>
      <c r="CU25" s="183"/>
      <c r="CV25" s="183"/>
      <c r="CW25" s="183"/>
      <c r="CX25" s="183"/>
      <c r="CY25" s="183"/>
      <c r="CZ25" s="183"/>
      <c r="DA25" s="183"/>
      <c r="DB25" s="183"/>
      <c r="DC25" s="183"/>
      <c r="DD25" s="183"/>
      <c r="DE25" s="183"/>
      <c r="DF25" s="183"/>
      <c r="DG25" s="183"/>
      <c r="DH25" s="183"/>
      <c r="DI25" s="183"/>
      <c r="DJ25" s="183"/>
      <c r="DK25" s="183"/>
      <c r="DL25" s="183"/>
      <c r="DM25" s="183"/>
      <c r="DN25" s="183"/>
      <c r="DO25" s="183"/>
      <c r="DP25" s="183"/>
      <c r="DQ25" s="183"/>
      <c r="DR25" s="183"/>
      <c r="DS25" s="183"/>
      <c r="DT25" s="183"/>
      <c r="DU25" s="183"/>
      <c r="DV25" s="183"/>
      <c r="DW25" s="183"/>
      <c r="DX25" s="183"/>
      <c r="DY25" s="183"/>
      <c r="DZ25" s="183"/>
    </row>
    <row r="26" spans="1:130" s="85" customFormat="1" ht="60.75" customHeight="1" thickBot="1" thickTop="1">
      <c r="A26" s="55" t="str">
        <f>'IDENTIFICACION DEL RIESGO'!A25</f>
        <v>CA00717-P</v>
      </c>
      <c r="B26" s="210" t="str">
        <f>'IDENTIFICACION DEL RIESGO'!B25</f>
        <v>MEDICION Y MEJORA</v>
      </c>
      <c r="C26" s="211" t="str">
        <f>'IDENTIFICACION DEL RIESGO'!D25</f>
        <v>QUE NO SE MIDA DE MANERA ADECUADA LA CONFORMIDAD DEL SISTEMA DE GESTIÓN </v>
      </c>
      <c r="D26" s="95">
        <v>4</v>
      </c>
      <c r="E26" s="95">
        <v>3</v>
      </c>
      <c r="F26" s="95" t="s">
        <v>17</v>
      </c>
      <c r="G26" s="95" t="s">
        <v>188</v>
      </c>
      <c r="H26" s="175" t="str">
        <f t="shared" si="1"/>
        <v>ZONA DE RIESGO ALTA</v>
      </c>
      <c r="I26" s="168" t="str">
        <f t="shared" si="0"/>
        <v>Reducir el Riesgo, Evitar, Compartir o Transferir el Riesgo</v>
      </c>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183"/>
      <c r="CN26" s="183"/>
      <c r="CO26" s="183"/>
      <c r="CP26" s="183"/>
      <c r="CQ26" s="183"/>
      <c r="CR26" s="183"/>
      <c r="CS26" s="183"/>
      <c r="CT26" s="183"/>
      <c r="CU26" s="183"/>
      <c r="CV26" s="183"/>
      <c r="CW26" s="183"/>
      <c r="CX26" s="183"/>
      <c r="CY26" s="183"/>
      <c r="CZ26" s="183"/>
      <c r="DA26" s="183"/>
      <c r="DB26" s="183"/>
      <c r="DC26" s="183"/>
      <c r="DD26" s="183"/>
      <c r="DE26" s="183"/>
      <c r="DF26" s="183"/>
      <c r="DG26" s="183"/>
      <c r="DH26" s="183"/>
      <c r="DI26" s="183"/>
      <c r="DJ26" s="183"/>
      <c r="DK26" s="183"/>
      <c r="DL26" s="183"/>
      <c r="DM26" s="183"/>
      <c r="DN26" s="183"/>
      <c r="DO26" s="183"/>
      <c r="DP26" s="183"/>
      <c r="DQ26" s="183"/>
      <c r="DR26" s="183"/>
      <c r="DS26" s="183"/>
      <c r="DT26" s="183"/>
      <c r="DU26" s="183"/>
      <c r="DV26" s="183"/>
      <c r="DW26" s="183"/>
      <c r="DX26" s="183"/>
      <c r="DY26" s="183"/>
      <c r="DZ26" s="183"/>
    </row>
    <row r="27" spans="1:130" s="57" customFormat="1" ht="75.75" customHeight="1" thickBot="1" thickTop="1">
      <c r="A27" s="60" t="str">
        <f>'IDENTIFICACION DEL RIESGO'!A26</f>
        <v>CI04115-P</v>
      </c>
      <c r="B27" s="60" t="str">
        <f>'IDENTIFICACION DEL RIESGO'!B26</f>
        <v>GESTION DOCUMENTAL</v>
      </c>
      <c r="C27" s="59" t="str">
        <f>'IDENTIFICACION DEL RIESGO'!D26</f>
        <v>POSIBLE DEMORA EN LA CREACIÓN DE LOS EXPEDIENTES VIRTUALES </v>
      </c>
      <c r="D27" s="73">
        <v>3</v>
      </c>
      <c r="E27" s="60">
        <v>3</v>
      </c>
      <c r="F27" s="73" t="s">
        <v>17</v>
      </c>
      <c r="G27" s="73" t="s">
        <v>188</v>
      </c>
      <c r="H27" s="176" t="str">
        <f t="shared" si="1"/>
        <v>ZONA DE RIESGO ALTA</v>
      </c>
      <c r="I27" s="169" t="str">
        <f aca="true" t="shared" si="2" ref="I27:I39">IF(F27="B",$J$2,IF(F27="M",$K$2,IF(F27="A",$L$2,IF(F27="E",$M$2,"0"))))</f>
        <v>Reducir el Riesgo, Evitar, Compartir o Transferir el Riesgo</v>
      </c>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c r="CL27" s="183"/>
      <c r="CM27" s="183"/>
      <c r="CN27" s="183"/>
      <c r="CO27" s="183"/>
      <c r="CP27" s="183"/>
      <c r="CQ27" s="183"/>
      <c r="CR27" s="183"/>
      <c r="CS27" s="183"/>
      <c r="CT27" s="183"/>
      <c r="CU27" s="183"/>
      <c r="CV27" s="183"/>
      <c r="CW27" s="183"/>
      <c r="CX27" s="183"/>
      <c r="CY27" s="183"/>
      <c r="CZ27" s="183"/>
      <c r="DA27" s="183"/>
      <c r="DB27" s="183"/>
      <c r="DC27" s="183"/>
      <c r="DD27" s="183"/>
      <c r="DE27" s="183"/>
      <c r="DF27" s="183"/>
      <c r="DG27" s="183"/>
      <c r="DH27" s="183"/>
      <c r="DI27" s="183"/>
      <c r="DJ27" s="183"/>
      <c r="DK27" s="183"/>
      <c r="DL27" s="183"/>
      <c r="DM27" s="183"/>
      <c r="DN27" s="183"/>
      <c r="DO27" s="183"/>
      <c r="DP27" s="183"/>
      <c r="DQ27" s="183"/>
      <c r="DR27" s="183"/>
      <c r="DS27" s="183"/>
      <c r="DT27" s="183"/>
      <c r="DU27" s="183"/>
      <c r="DV27" s="183"/>
      <c r="DW27" s="183"/>
      <c r="DX27" s="183"/>
      <c r="DY27" s="183"/>
      <c r="DZ27" s="183"/>
    </row>
    <row r="28" spans="1:130" s="92" customFormat="1" ht="60.75" customHeight="1" thickBot="1" thickTop="1">
      <c r="A28" s="114" t="str">
        <f>'IDENTIFICACION DEL RIESGO'!A27</f>
        <v>CA01317-P</v>
      </c>
      <c r="B28" s="114" t="str">
        <f>'IDENTIFICACION DEL RIESGO'!B27</f>
        <v>ATENCIÓN AL CIUDADANO</v>
      </c>
      <c r="C28" s="112" t="str">
        <f>'IDENTIFICACION DEL RIESGO'!D27</f>
        <v>INCREMENTO EN EL NÚMERO DE PQRSD A NIVEL NACIONAL </v>
      </c>
      <c r="D28" s="116">
        <v>4</v>
      </c>
      <c r="E28" s="116">
        <v>3</v>
      </c>
      <c r="F28" s="116" t="s">
        <v>17</v>
      </c>
      <c r="G28" s="116" t="s">
        <v>188</v>
      </c>
      <c r="H28" s="177" t="str">
        <f>IF(F28="B",$J$1,IF(F28="M",$K$1,IF(F28="A",$L$1,IF(F28="E",$M$1,"0"))))</f>
        <v>ZONA DE RIESGO ALTA</v>
      </c>
      <c r="I28" s="170" t="str">
        <f t="shared" si="2"/>
        <v>Reducir el Riesgo, Evitar, Compartir o Transferir el Riesgo</v>
      </c>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c r="CL28" s="183"/>
      <c r="CM28" s="183"/>
      <c r="CN28" s="183"/>
      <c r="CO28" s="183"/>
      <c r="CP28" s="183"/>
      <c r="CQ28" s="183"/>
      <c r="CR28" s="183"/>
      <c r="CS28" s="183"/>
      <c r="CT28" s="183"/>
      <c r="CU28" s="183"/>
      <c r="CV28" s="183"/>
      <c r="CW28" s="183"/>
      <c r="CX28" s="183"/>
      <c r="CY28" s="183"/>
      <c r="CZ28" s="183"/>
      <c r="DA28" s="183"/>
      <c r="DB28" s="183"/>
      <c r="DC28" s="183"/>
      <c r="DD28" s="183"/>
      <c r="DE28" s="183"/>
      <c r="DF28" s="183"/>
      <c r="DG28" s="183"/>
      <c r="DH28" s="183"/>
      <c r="DI28" s="183"/>
      <c r="DJ28" s="183"/>
      <c r="DK28" s="183"/>
      <c r="DL28" s="183"/>
      <c r="DM28" s="183"/>
      <c r="DN28" s="183"/>
      <c r="DO28" s="183"/>
      <c r="DP28" s="183"/>
      <c r="DQ28" s="183"/>
      <c r="DR28" s="183"/>
      <c r="DS28" s="183"/>
      <c r="DT28" s="183"/>
      <c r="DU28" s="183"/>
      <c r="DV28" s="183"/>
      <c r="DW28" s="183"/>
      <c r="DX28" s="183"/>
      <c r="DY28" s="183"/>
      <c r="DZ28" s="183"/>
    </row>
    <row r="29" spans="1:130" s="92" customFormat="1" ht="60.75" customHeight="1" thickBot="1" thickTop="1">
      <c r="A29" s="231" t="str">
        <f>'IDENTIFICACION DEL RIESGO'!A28</f>
        <v>CA01917-P</v>
      </c>
      <c r="B29" s="231" t="str">
        <f>'IDENTIFICACION DEL RIESGO'!B28</f>
        <v>ATENCIÓN AL CIUDADANO</v>
      </c>
      <c r="C29" s="112" t="str">
        <f>'IDENTIFICACION DEL RIESGO'!D28</f>
        <v>QUE NO SE PUEDA MEDIR EL NIVEL DE SATISFACCIÓN DEL USUSARIO Y/O CIUDADANO CON EL SERVICIO QUE SE ESTÁ PRESTANDO EN LA ENTIDAD.</v>
      </c>
      <c r="D29" s="116">
        <v>3</v>
      </c>
      <c r="E29" s="116">
        <v>3</v>
      </c>
      <c r="F29" s="116" t="s">
        <v>17</v>
      </c>
      <c r="G29" s="116" t="s">
        <v>200</v>
      </c>
      <c r="H29" s="177" t="str">
        <f>IF(F29="B",$J$1,IF(F29="M",$K$1,IF(F29="A",$L$1,IF(F29="E",$M$1,"0"))))</f>
        <v>ZONA DE RIESGO ALTA</v>
      </c>
      <c r="I29" s="170" t="str">
        <f t="shared" si="2"/>
        <v>Reducir el Riesgo, Evitar, Compartir o Transferir el Riesgo</v>
      </c>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3"/>
      <c r="CQ29" s="183"/>
      <c r="CR29" s="183"/>
      <c r="CS29" s="183"/>
      <c r="CT29" s="183"/>
      <c r="CU29" s="183"/>
      <c r="CV29" s="183"/>
      <c r="CW29" s="183"/>
      <c r="CX29" s="183"/>
      <c r="CY29" s="183"/>
      <c r="CZ29" s="183"/>
      <c r="DA29" s="183"/>
      <c r="DB29" s="183"/>
      <c r="DC29" s="183"/>
      <c r="DD29" s="183"/>
      <c r="DE29" s="183"/>
      <c r="DF29" s="183"/>
      <c r="DG29" s="183"/>
      <c r="DH29" s="183"/>
      <c r="DI29" s="183"/>
      <c r="DJ29" s="183"/>
      <c r="DK29" s="183"/>
      <c r="DL29" s="183"/>
      <c r="DM29" s="183"/>
      <c r="DN29" s="183"/>
      <c r="DO29" s="183"/>
      <c r="DP29" s="183"/>
      <c r="DQ29" s="183"/>
      <c r="DR29" s="183"/>
      <c r="DS29" s="183"/>
      <c r="DT29" s="183"/>
      <c r="DU29" s="183"/>
      <c r="DV29" s="183"/>
      <c r="DW29" s="183"/>
      <c r="DX29" s="183"/>
      <c r="DY29" s="183"/>
      <c r="DZ29" s="183"/>
    </row>
    <row r="30" spans="1:130" s="75" customFormat="1" ht="88.5" customHeight="1" thickBot="1" thickTop="1">
      <c r="A30" s="31" t="str">
        <f>'IDENTIFICACION DEL RIESGO'!A29</f>
        <v>CI00916-P</v>
      </c>
      <c r="B30" s="31" t="str">
        <f>'IDENTIFICACION DEL RIESGO'!B29</f>
        <v>GESTIÓN DE SERVICIOS DE SALUD  (TUMACO)  </v>
      </c>
      <c r="C30" s="31" t="str">
        <f>'IDENTIFICACION DEL RIESGO'!D29</f>
        <v>Incumplimiento del procedimiento Elaboración de carnets de Salud </v>
      </c>
      <c r="D30" s="74">
        <v>3</v>
      </c>
      <c r="E30" s="74">
        <v>3</v>
      </c>
      <c r="F30" s="74" t="s">
        <v>16</v>
      </c>
      <c r="G30" s="74"/>
      <c r="H30" s="178" t="str">
        <f t="shared" si="1"/>
        <v>ZONA DE RIESGO MODERADA</v>
      </c>
      <c r="I30" s="171" t="str">
        <f t="shared" si="2"/>
        <v>Asumir el Riesgo, Reducir el Riesgo</v>
      </c>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c r="DH30" s="183"/>
      <c r="DI30" s="183"/>
      <c r="DJ30" s="183"/>
      <c r="DK30" s="183"/>
      <c r="DL30" s="183"/>
      <c r="DM30" s="183"/>
      <c r="DN30" s="183"/>
      <c r="DO30" s="183"/>
      <c r="DP30" s="183"/>
      <c r="DQ30" s="183"/>
      <c r="DR30" s="183"/>
      <c r="DS30" s="183"/>
      <c r="DT30" s="183"/>
      <c r="DU30" s="183"/>
      <c r="DV30" s="183"/>
      <c r="DW30" s="183"/>
      <c r="DX30" s="183"/>
      <c r="DY30" s="183"/>
      <c r="DZ30" s="183"/>
    </row>
    <row r="31" spans="1:130" s="75" customFormat="1" ht="88.5" customHeight="1" thickBot="1" thickTop="1">
      <c r="A31" s="31" t="str">
        <f>'IDENTIFICACION DEL RIESGO'!A30</f>
        <v>CA01117-P</v>
      </c>
      <c r="B31" s="31" t="str">
        <f>'IDENTIFICACION DEL RIESGO'!B30</f>
        <v>GESTIÓN DE SERVICIOS DE SALUD</v>
      </c>
      <c r="C31" s="31" t="str">
        <f>'IDENTIFICACION DEL RIESGO'!D30</f>
        <v>QUE NO SE CUENTE CON LOS LINEAMIENTOS DEL HACER DEL PROCESO  </v>
      </c>
      <c r="D31" s="74">
        <v>3</v>
      </c>
      <c r="E31" s="74">
        <v>3</v>
      </c>
      <c r="F31" s="74" t="s">
        <v>294</v>
      </c>
      <c r="G31" s="74"/>
      <c r="H31" s="178" t="str">
        <f t="shared" si="1"/>
        <v>ZONA DE RIESGO ALTA</v>
      </c>
      <c r="I31" s="171" t="str">
        <f t="shared" si="2"/>
        <v>Reducir el Riesgo, Evitar, Compartir o Transferir el Riesgo</v>
      </c>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3"/>
      <c r="DK31" s="183"/>
      <c r="DL31" s="183"/>
      <c r="DM31" s="183"/>
      <c r="DN31" s="183"/>
      <c r="DO31" s="183"/>
      <c r="DP31" s="183"/>
      <c r="DQ31" s="183"/>
      <c r="DR31" s="183"/>
      <c r="DS31" s="183"/>
      <c r="DT31" s="183"/>
      <c r="DU31" s="183"/>
      <c r="DV31" s="183"/>
      <c r="DW31" s="183"/>
      <c r="DX31" s="183"/>
      <c r="DY31" s="183"/>
      <c r="DZ31" s="183"/>
    </row>
    <row r="32" spans="1:130" s="75" customFormat="1" ht="88.5" customHeight="1" thickBot="1" thickTop="1">
      <c r="A32" s="31" t="str">
        <f>'IDENTIFICACION DEL RIESGO'!A31</f>
        <v>CI01717-P</v>
      </c>
      <c r="B32" s="31" t="str">
        <f>'IDENTIFICACION DEL RIESGO'!B31</f>
        <v>SERVICIOS DE SALUD (SUBDIRECCION DE PRESTACIONES SOCIALES)</v>
      </c>
      <c r="C32" s="31" t="str">
        <f>'IDENTIFICACION DEL RIESGO'!D31</f>
        <v>QUE NO  SE DE CUMPLIMIENTO A LAS ACTIVIDADES DE TRAMITES (DESACATO Y SANCIÓN)  POR PARTE DE LOS ABOGADOS SUSTANCIADORES </v>
      </c>
      <c r="D32" s="74">
        <v>4</v>
      </c>
      <c r="E32" s="74">
        <v>4</v>
      </c>
      <c r="F32" s="74" t="s">
        <v>19</v>
      </c>
      <c r="G32" s="74"/>
      <c r="H32" s="178" t="str">
        <f t="shared" si="1"/>
        <v>ZONA DE RIESGO EXTREMA</v>
      </c>
      <c r="I32" s="171" t="str">
        <f t="shared" si="2"/>
        <v>Reducir el Riesgo, Evitar, Compartir o Transferir el Riesgo</v>
      </c>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3"/>
      <c r="DM32" s="183"/>
      <c r="DN32" s="183"/>
      <c r="DO32" s="183"/>
      <c r="DP32" s="183"/>
      <c r="DQ32" s="183"/>
      <c r="DR32" s="183"/>
      <c r="DS32" s="183"/>
      <c r="DT32" s="183"/>
      <c r="DU32" s="183"/>
      <c r="DV32" s="183"/>
      <c r="DW32" s="183"/>
      <c r="DX32" s="183"/>
      <c r="DY32" s="183"/>
      <c r="DZ32" s="183"/>
    </row>
    <row r="33" spans="1:130" s="75" customFormat="1" ht="88.5" customHeight="1" thickBot="1" thickTop="1">
      <c r="A33" s="31" t="str">
        <f>'IDENTIFICACION DEL RIESGO'!A32</f>
        <v>CI01817-P</v>
      </c>
      <c r="B33" s="31" t="str">
        <f>'IDENTIFICACION DEL RIESGO'!B32</f>
        <v>SERVICIOS DE SALUD (SUBDIRECCION DE PRESTACIONES SOCIALES)</v>
      </c>
      <c r="C33" s="31" t="str">
        <f>'IDENTIFICACION DEL RIESGO'!D32</f>
        <v>QUE LA INFORMACIÓN DIRIGIDA AL SUBDIRECTOR NO SEA ALLEGADA </v>
      </c>
      <c r="D33" s="74">
        <v>3</v>
      </c>
      <c r="E33" s="74">
        <v>3</v>
      </c>
      <c r="F33" s="74" t="s">
        <v>17</v>
      </c>
      <c r="G33" s="74"/>
      <c r="H33" s="178" t="str">
        <f t="shared" si="1"/>
        <v>ZONA DE RIESGO ALTA</v>
      </c>
      <c r="I33" s="171" t="str">
        <f t="shared" si="2"/>
        <v>Reducir el Riesgo, Evitar, Compartir o Transferir el Riesgo</v>
      </c>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83"/>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3"/>
      <c r="DK33" s="183"/>
      <c r="DL33" s="183"/>
      <c r="DM33" s="183"/>
      <c r="DN33" s="183"/>
      <c r="DO33" s="183"/>
      <c r="DP33" s="183"/>
      <c r="DQ33" s="183"/>
      <c r="DR33" s="183"/>
      <c r="DS33" s="183"/>
      <c r="DT33" s="183"/>
      <c r="DU33" s="183"/>
      <c r="DV33" s="183"/>
      <c r="DW33" s="183"/>
      <c r="DX33" s="183"/>
      <c r="DY33" s="183"/>
      <c r="DZ33" s="183"/>
    </row>
    <row r="34" spans="1:130" s="85" customFormat="1" ht="60.75" customHeight="1" thickBot="1" thickTop="1">
      <c r="A34" s="55" t="str">
        <f>'IDENTIFICACION DEL RIESGO'!A33</f>
        <v>CA05413-P</v>
      </c>
      <c r="B34" s="55" t="str">
        <f>'IDENTIFICACION DEL RIESGO'!B33</f>
        <v>GESTION DE RECURSOS FINANCIEROS</v>
      </c>
      <c r="C34" s="42" t="str">
        <f>'IDENTIFICACION DEL RIESGO'!D33</f>
        <v>QUE LA DOCUMENTACION DEL PROCESO NO SE RECUPERE CON OPORTUNIDAD</v>
      </c>
      <c r="D34" s="95">
        <v>3</v>
      </c>
      <c r="E34" s="95">
        <v>2</v>
      </c>
      <c r="F34" s="95" t="s">
        <v>16</v>
      </c>
      <c r="G34" s="95" t="s">
        <v>90</v>
      </c>
      <c r="H34" s="175" t="str">
        <f t="shared" si="1"/>
        <v>ZONA DE RIESGO MODERADA</v>
      </c>
      <c r="I34" s="168" t="str">
        <f t="shared" si="2"/>
        <v>Asumir el Riesgo, Reducir el Riesgo</v>
      </c>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3"/>
      <c r="DM34" s="183"/>
      <c r="DN34" s="183"/>
      <c r="DO34" s="183"/>
      <c r="DP34" s="183"/>
      <c r="DQ34" s="183"/>
      <c r="DR34" s="183"/>
      <c r="DS34" s="183"/>
      <c r="DT34" s="183"/>
      <c r="DU34" s="183"/>
      <c r="DV34" s="183"/>
      <c r="DW34" s="183"/>
      <c r="DX34" s="183"/>
      <c r="DY34" s="183"/>
      <c r="DZ34" s="183"/>
    </row>
    <row r="35" spans="1:130" s="280" customFormat="1" ht="60.75" customHeight="1" thickBot="1" thickTop="1">
      <c r="A35" s="273" t="str">
        <f>'IDENTIFICACION DEL RIESGO'!A34</f>
        <v>CA02215-P</v>
      </c>
      <c r="B35" s="273" t="str">
        <f>'IDENTIFICACION DEL RIESGO'!B34</f>
        <v>GESTION DE RECURSOS FINANCIEROS</v>
      </c>
      <c r="C35" s="274" t="str">
        <f>'IDENTIFICACION DEL RIESGO'!D34</f>
        <v>POSIBLE MEDICIÓN INADECUADA DEL INDICADOR ESTRATÉGICO DEL PROCESO GESTIÓN FINANCIERA</v>
      </c>
      <c r="D35" s="283">
        <v>3</v>
      </c>
      <c r="E35" s="283">
        <v>2</v>
      </c>
      <c r="F35" s="283" t="s">
        <v>16</v>
      </c>
      <c r="G35" s="283" t="s">
        <v>90</v>
      </c>
      <c r="H35" s="289" t="str">
        <f>IF(F35="B",$J$1,IF(F35="M",$K$1,IF(F35="A",$L$1,IF(F35="E",$M$1,"0"))))</f>
        <v>ZONA DE RIESGO MODERADA</v>
      </c>
      <c r="I35" s="288" t="str">
        <f>IF(F35="B",$J$2,IF(F35="M",$K$2,IF(F35="A",$L$2,IF(F35="E",$M$2,"0"))))</f>
        <v>Asumir el Riesgo, Reducir el Riesgo</v>
      </c>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183"/>
      <c r="DL35" s="183"/>
      <c r="DM35" s="183"/>
      <c r="DN35" s="183"/>
      <c r="DO35" s="183"/>
      <c r="DP35" s="183"/>
      <c r="DQ35" s="183"/>
      <c r="DR35" s="183"/>
      <c r="DS35" s="183"/>
      <c r="DT35" s="183"/>
      <c r="DU35" s="183"/>
      <c r="DV35" s="183"/>
      <c r="DW35" s="183"/>
      <c r="DX35" s="183"/>
      <c r="DY35" s="183"/>
      <c r="DZ35" s="183"/>
    </row>
    <row r="36" spans="1:130" s="85" customFormat="1" ht="60.75" customHeight="1" thickBot="1" thickTop="1">
      <c r="A36" s="160" t="str">
        <f>'IDENTIFICACION DEL RIESGO'!A35</f>
        <v>CI01117-P</v>
      </c>
      <c r="B36" s="160" t="str">
        <f>'IDENTIFICACION DEL RIESGO'!B35</f>
        <v>GESTION DE RECURSOS FINANCIEROS (CONTABILIDAD) </v>
      </c>
      <c r="C36" s="42" t="str">
        <f>'IDENTIFICACION DEL RIESGO'!D35</f>
        <v>QUE NO SE CUENTE CON EL DOCUMENTO FUENTE DE LA ENTIDAD BANCARIA QUE DA EVIDENCIA DE LA CONCILIACIÓN (EXTRACTO BANCARIO)  </v>
      </c>
      <c r="D36" s="95">
        <v>3</v>
      </c>
      <c r="E36" s="95">
        <v>2</v>
      </c>
      <c r="F36" s="95" t="s">
        <v>16</v>
      </c>
      <c r="G36" s="95" t="s">
        <v>90</v>
      </c>
      <c r="H36" s="175" t="str">
        <f aca="true" t="shared" si="3" ref="H36:H49">IF(F36="B",$J$1,IF(F36="M",$K$1,IF(F36="A",$L$1,IF(F36="E",$M$1,"0"))))</f>
        <v>ZONA DE RIESGO MODERADA</v>
      </c>
      <c r="I36" s="168" t="str">
        <f t="shared" si="2"/>
        <v>Asumir el Riesgo, Reducir el Riesgo</v>
      </c>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183"/>
      <c r="DE36" s="183"/>
      <c r="DF36" s="183"/>
      <c r="DG36" s="183"/>
      <c r="DH36" s="183"/>
      <c r="DI36" s="183"/>
      <c r="DJ36" s="183"/>
      <c r="DK36" s="183"/>
      <c r="DL36" s="183"/>
      <c r="DM36" s="183"/>
      <c r="DN36" s="183"/>
      <c r="DO36" s="183"/>
      <c r="DP36" s="183"/>
      <c r="DQ36" s="183"/>
      <c r="DR36" s="183"/>
      <c r="DS36" s="183"/>
      <c r="DT36" s="183"/>
      <c r="DU36" s="183"/>
      <c r="DV36" s="183"/>
      <c r="DW36" s="183"/>
      <c r="DX36" s="183"/>
      <c r="DY36" s="183"/>
      <c r="DZ36" s="183"/>
    </row>
    <row r="37" spans="1:130" s="85" customFormat="1" ht="60.75" customHeight="1" thickBot="1" thickTop="1">
      <c r="A37" s="160" t="str">
        <f>'IDENTIFICACION DEL RIESGO'!A36</f>
        <v>CI01217-P</v>
      </c>
      <c r="B37" s="160" t="str">
        <f>'IDENTIFICACION DEL RIESGO'!B36</f>
        <v>GESTION DE RECURSOS FINANCIEROS (CONTABILIDAD) </v>
      </c>
      <c r="C37" s="42" t="str">
        <f>'IDENTIFICACION DEL RIESGO'!D36</f>
        <v>INCUMPLIMIENTO DEL INSTRUCTIVO ESTABLECIDO PARA EL MANEJO DEL ARCHIVO DE GESTIÓN  </v>
      </c>
      <c r="D37" s="95">
        <v>3</v>
      </c>
      <c r="E37" s="95">
        <v>2</v>
      </c>
      <c r="F37" s="95" t="s">
        <v>16</v>
      </c>
      <c r="G37" s="95" t="s">
        <v>90</v>
      </c>
      <c r="H37" s="175" t="str">
        <f t="shared" si="3"/>
        <v>ZONA DE RIESGO MODERADA</v>
      </c>
      <c r="I37" s="168" t="str">
        <f t="shared" si="2"/>
        <v>Asumir el Riesgo, Reducir el Riesgo</v>
      </c>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row>
    <row r="38" spans="1:130" s="57" customFormat="1" ht="60.75" customHeight="1" thickBot="1" thickTop="1">
      <c r="A38" s="60" t="str">
        <f>'IDENTIFICACION DEL RIESGO'!A37</f>
        <v>CA00115-P</v>
      </c>
      <c r="B38" s="60" t="str">
        <f>'IDENTIFICACION DEL RIESGO'!B37</f>
        <v>GESTION DE SERVICIOS ADMINISTRATIVOS</v>
      </c>
      <c r="C38" s="59" t="str">
        <f>'IDENTIFICACION DEL RIESGO'!D37</f>
        <v>QUE NO SE TOMEN LAS ACCIONES DE MEJORA EN EL CUMPLIMIENTO DEL OBJETIVO DEL PROCESO </v>
      </c>
      <c r="D38" s="73">
        <v>3</v>
      </c>
      <c r="E38" s="73">
        <v>3</v>
      </c>
      <c r="F38" s="73" t="s">
        <v>17</v>
      </c>
      <c r="G38" s="73" t="s">
        <v>90</v>
      </c>
      <c r="H38" s="176" t="str">
        <f t="shared" si="3"/>
        <v>ZONA DE RIESGO ALTA</v>
      </c>
      <c r="I38" s="169" t="str">
        <f t="shared" si="2"/>
        <v>Reducir el Riesgo, Evitar, Compartir o Transferir el Riesgo</v>
      </c>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c r="DP38" s="183"/>
      <c r="DQ38" s="183"/>
      <c r="DR38" s="183"/>
      <c r="DS38" s="183"/>
      <c r="DT38" s="183"/>
      <c r="DU38" s="183"/>
      <c r="DV38" s="183"/>
      <c r="DW38" s="183"/>
      <c r="DX38" s="183"/>
      <c r="DY38" s="183"/>
      <c r="DZ38" s="183"/>
    </row>
    <row r="39" spans="1:130" s="57" customFormat="1" ht="61.5" customHeight="1" thickBot="1" thickTop="1">
      <c r="A39" s="60" t="str">
        <f>'IDENTIFICACION DEL RIESGO'!A38</f>
        <v>CI04015-P</v>
      </c>
      <c r="B39" s="60" t="str">
        <f>'IDENTIFICACION DEL RIESGO'!B38</f>
        <v>GESTION DE SERVICIOS ADMINISTRATIVOS (CALI)</v>
      </c>
      <c r="C39" s="59" t="str">
        <f>'IDENTIFICACION DEL RIESGO'!D38</f>
        <v>Demora en los tramites y peticiones de los clientes externos</v>
      </c>
      <c r="D39" s="73">
        <v>3</v>
      </c>
      <c r="E39" s="73">
        <v>3</v>
      </c>
      <c r="F39" s="73" t="s">
        <v>17</v>
      </c>
      <c r="G39" s="73" t="s">
        <v>200</v>
      </c>
      <c r="H39" s="176" t="str">
        <f t="shared" si="3"/>
        <v>ZONA DE RIESGO ALTA</v>
      </c>
      <c r="I39" s="169" t="str">
        <f t="shared" si="2"/>
        <v>Reducir el Riesgo, Evitar, Compartir o Transferir el Riesgo</v>
      </c>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183"/>
      <c r="DP39" s="183"/>
      <c r="DQ39" s="183"/>
      <c r="DR39" s="183"/>
      <c r="DS39" s="183"/>
      <c r="DT39" s="183"/>
      <c r="DU39" s="183"/>
      <c r="DV39" s="183"/>
      <c r="DW39" s="183"/>
      <c r="DX39" s="183"/>
      <c r="DY39" s="183"/>
      <c r="DZ39" s="183"/>
    </row>
    <row r="40" spans="1:130" s="57" customFormat="1" ht="61.5" customHeight="1" thickBot="1" thickTop="1">
      <c r="A40" s="60" t="str">
        <f>'IDENTIFICACION DEL RIESGO'!A39</f>
        <v>CI03915-P</v>
      </c>
      <c r="B40" s="60" t="str">
        <f>'IDENTIFICACION DEL RIESGO'!B39</f>
        <v>GESTION DE SERVICIOS ADMINISTRATIVOS (BUENAVENTURA) </v>
      </c>
      <c r="C40" s="59" t="str">
        <f>'IDENTIFICACION DEL RIESGO'!D39</f>
        <v>PERDIDA DE INFORMACION, MANO DE OBRA, DAÑOS EN LOS EQUIPOS ELECTRICOS EN LA OFICINA DE BUENAVENTURA</v>
      </c>
      <c r="D40" s="73">
        <v>3</v>
      </c>
      <c r="E40" s="73">
        <v>2</v>
      </c>
      <c r="F40" s="73" t="s">
        <v>16</v>
      </c>
      <c r="G40" s="73" t="s">
        <v>188</v>
      </c>
      <c r="H40" s="176" t="str">
        <f t="shared" si="3"/>
        <v>ZONA DE RIESGO MODERADA</v>
      </c>
      <c r="I40" s="169" t="str">
        <f aca="true" t="shared" si="4" ref="I40:I52">IF(F40="B",$J$2,IF(F40="M",$K$2,IF(F40="A",$L$2,IF(F40="E",$M$2,"0"))))</f>
        <v>Asumir el Riesgo, Reducir el Riesgo</v>
      </c>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183"/>
      <c r="DP40" s="183"/>
      <c r="DQ40" s="183"/>
      <c r="DR40" s="183"/>
      <c r="DS40" s="183"/>
      <c r="DT40" s="183"/>
      <c r="DU40" s="183"/>
      <c r="DV40" s="183"/>
      <c r="DW40" s="183"/>
      <c r="DX40" s="183"/>
      <c r="DY40" s="183"/>
      <c r="DZ40" s="183"/>
    </row>
    <row r="41" spans="1:130" s="57" customFormat="1" ht="60.75" customHeight="1" thickBot="1" thickTop="1">
      <c r="A41" s="60" t="str">
        <f>'IDENTIFICACION DEL RIESGO'!A40</f>
        <v>CA1917-P</v>
      </c>
      <c r="B41" s="60" t="str">
        <f>'IDENTIFICACION DEL RIESGO'!B40</f>
        <v>GESTION DE SERVICIOS ADMINISTRATIVOS</v>
      </c>
      <c r="C41" s="59" t="str">
        <f>'IDENTIFICACION DEL RIESGO'!D40</f>
        <v>PERDIDA DE LOS BIENES DE LA ENTIDAD </v>
      </c>
      <c r="D41" s="73">
        <v>3</v>
      </c>
      <c r="E41" s="73">
        <v>4</v>
      </c>
      <c r="F41" s="73" t="s">
        <v>19</v>
      </c>
      <c r="G41" s="73"/>
      <c r="H41" s="176" t="str">
        <f t="shared" si="3"/>
        <v>ZONA DE RIESGO EXTREMA</v>
      </c>
      <c r="I41" s="169" t="str">
        <f t="shared" si="4"/>
        <v>Reducir el Riesgo, Evitar, Compartir o Transferir el Riesgo</v>
      </c>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183"/>
      <c r="DP41" s="183"/>
      <c r="DQ41" s="183"/>
      <c r="DR41" s="183"/>
      <c r="DS41" s="183"/>
      <c r="DT41" s="183"/>
      <c r="DU41" s="183"/>
      <c r="DV41" s="183"/>
      <c r="DW41" s="183"/>
      <c r="DX41" s="183"/>
      <c r="DY41" s="183"/>
      <c r="DZ41" s="183"/>
    </row>
    <row r="42" spans="1:130" s="110" customFormat="1" ht="60.75" customHeight="1" thickBot="1" thickTop="1">
      <c r="A42" s="38" t="str">
        <f>'IDENTIFICACION DEL RIESGO'!A41</f>
        <v>CA00915-P</v>
      </c>
      <c r="B42" s="38" t="str">
        <f>'IDENTIFICACION DEL RIESGO'!B41</f>
        <v>GESTION DE BIENES TRANSFERIDOS</v>
      </c>
      <c r="C42" s="39" t="str">
        <f>'IDENTIFICACION DEL RIESGO'!D41</f>
        <v>POSIBLE INCUMPLIMIENTO DE LA NORMATIVIDAD NTCGP 1000:2009 NUMERAL 4,2,4 (CONTROL DE REGISTROS) </v>
      </c>
      <c r="D42" s="134">
        <v>3</v>
      </c>
      <c r="E42" s="134">
        <v>3</v>
      </c>
      <c r="F42" s="134" t="s">
        <v>17</v>
      </c>
      <c r="G42" s="134" t="s">
        <v>89</v>
      </c>
      <c r="H42" s="179" t="str">
        <f t="shared" si="3"/>
        <v>ZONA DE RIESGO ALTA</v>
      </c>
      <c r="I42" s="172" t="str">
        <f t="shared" si="4"/>
        <v>Reducir el Riesgo, Evitar, Compartir o Transferir el Riesgo</v>
      </c>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3"/>
      <c r="DS42" s="183"/>
      <c r="DT42" s="183"/>
      <c r="DU42" s="183"/>
      <c r="DV42" s="183"/>
      <c r="DW42" s="183"/>
      <c r="DX42" s="183"/>
      <c r="DY42" s="183"/>
      <c r="DZ42" s="183"/>
    </row>
    <row r="43" spans="1:130" s="110" customFormat="1" ht="60.75" customHeight="1" thickBot="1" thickTop="1">
      <c r="A43" s="38" t="str">
        <f>'IDENTIFICACION DEL RIESGO'!A42</f>
        <v>CA01015-P</v>
      </c>
      <c r="B43" s="38" t="str">
        <f>'IDENTIFICACION DEL RIESGO'!B42</f>
        <v>GESTION DE BIENES TRANSFERIDOS</v>
      </c>
      <c r="C43" s="39" t="str">
        <f>'IDENTIFICACION DEL RIESGO'!D42</f>
        <v>POSIBLE INCUMPLIMIENTO DE LA NORMATIVIDAD NTCGP 1000: 2009 4,2,3 (CONTROL DE DOCUMENTOS) </v>
      </c>
      <c r="D43" s="134">
        <v>3</v>
      </c>
      <c r="E43" s="134">
        <v>3</v>
      </c>
      <c r="F43" s="134" t="s">
        <v>17</v>
      </c>
      <c r="G43" s="134" t="s">
        <v>89</v>
      </c>
      <c r="H43" s="179" t="str">
        <f t="shared" si="3"/>
        <v>ZONA DE RIESGO ALTA</v>
      </c>
      <c r="I43" s="172" t="str">
        <f t="shared" si="4"/>
        <v>Reducir el Riesgo, Evitar, Compartir o Transferir el Riesgo</v>
      </c>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row>
    <row r="44" spans="1:130" s="110" customFormat="1" ht="60.75" customHeight="1" thickBot="1" thickTop="1">
      <c r="A44" s="38" t="str">
        <f>'IDENTIFICACION DEL RIESGO'!A43</f>
        <v>CA01315-P</v>
      </c>
      <c r="B44" s="38" t="str">
        <f>'IDENTIFICACION DEL RIESGO'!B43</f>
        <v>GESTION DE BIENES TRANSFERIDOS</v>
      </c>
      <c r="C44" s="39" t="str">
        <f>'IDENTIFICACION DEL RIESGO'!D43</f>
        <v>QUE NO SE TOMEN LAS ACCIONES DE MEJORA EN EL CUMPLIMIENTO DEL OBJETIVO DEL PROCESO </v>
      </c>
      <c r="D44" s="134">
        <v>3</v>
      </c>
      <c r="E44" s="134">
        <v>2</v>
      </c>
      <c r="F44" s="134" t="s">
        <v>16</v>
      </c>
      <c r="G44" s="134" t="s">
        <v>90</v>
      </c>
      <c r="H44" s="179" t="str">
        <f t="shared" si="3"/>
        <v>ZONA DE RIESGO MODERADA</v>
      </c>
      <c r="I44" s="172" t="str">
        <f t="shared" si="4"/>
        <v>Asumir el Riesgo, Reducir el Riesgo</v>
      </c>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c r="DP44" s="183"/>
      <c r="DQ44" s="183"/>
      <c r="DR44" s="183"/>
      <c r="DS44" s="183"/>
      <c r="DT44" s="183"/>
      <c r="DU44" s="183"/>
      <c r="DV44" s="183"/>
      <c r="DW44" s="183"/>
      <c r="DX44" s="183"/>
      <c r="DY44" s="183"/>
      <c r="DZ44" s="183"/>
    </row>
    <row r="45" spans="1:130" s="110" customFormat="1" ht="60.75" customHeight="1" thickBot="1" thickTop="1">
      <c r="A45" s="38" t="str">
        <f>'IDENTIFICACION DEL RIESGO'!A44</f>
        <v>CA01817-P</v>
      </c>
      <c r="B45" s="38" t="str">
        <f>'IDENTIFICACION DEL RIESGO'!B44</f>
        <v>GESTION DE BIENES TRANSFERIDOS</v>
      </c>
      <c r="C45" s="39" t="str">
        <f>'IDENTIFICACION DEL RIESGO'!D44</f>
        <v>QUE NO SE DE UN CORRECTO FUNCIONAMIENTO DEL SISTEMA DE GESTIÓN </v>
      </c>
      <c r="D45" s="134">
        <v>3</v>
      </c>
      <c r="E45" s="134">
        <v>3</v>
      </c>
      <c r="F45" s="134" t="s">
        <v>17</v>
      </c>
      <c r="G45" s="134"/>
      <c r="H45" s="179" t="str">
        <f t="shared" si="3"/>
        <v>ZONA DE RIESGO ALTA</v>
      </c>
      <c r="I45" s="172" t="str">
        <f t="shared" si="4"/>
        <v>Reducir el Riesgo, Evitar, Compartir o Transferir el Riesgo</v>
      </c>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c r="DP45" s="183"/>
      <c r="DQ45" s="183"/>
      <c r="DR45" s="183"/>
      <c r="DS45" s="183"/>
      <c r="DT45" s="183"/>
      <c r="DU45" s="183"/>
      <c r="DV45" s="183"/>
      <c r="DW45" s="183"/>
      <c r="DX45" s="183"/>
      <c r="DY45" s="183"/>
      <c r="DZ45" s="183"/>
    </row>
    <row r="46" spans="1:130" s="147" customFormat="1" ht="60.75" customHeight="1" thickBot="1" thickTop="1">
      <c r="A46" s="255" t="str">
        <f>'IDENTIFICACION DEL RIESGO'!A45</f>
        <v>CI02117-P</v>
      </c>
      <c r="B46" s="255" t="str">
        <f>'IDENTIFICACION DEL RIESGO'!B45</f>
        <v>GESTION DE PRESTACIONES ECONOMICAS</v>
      </c>
      <c r="C46" s="256" t="str">
        <f>'IDENTIFICACION DEL RIESGO'!D45</f>
        <v>QUE NO SE ESTABLEZCAN LOS RIESGOS INHERENTES AL PROCESO </v>
      </c>
      <c r="D46" s="253">
        <v>3</v>
      </c>
      <c r="E46" s="253">
        <v>2</v>
      </c>
      <c r="F46" s="253" t="s">
        <v>386</v>
      </c>
      <c r="G46" s="253" t="s">
        <v>387</v>
      </c>
      <c r="H46" s="254" t="str">
        <f t="shared" si="3"/>
        <v>ZONA DE RIESGO MODERADA</v>
      </c>
      <c r="I46" s="257" t="str">
        <f t="shared" si="4"/>
        <v>Asumir el Riesgo, Reducir el Riesgo</v>
      </c>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3"/>
      <c r="DM46" s="183"/>
      <c r="DN46" s="183"/>
      <c r="DO46" s="183"/>
      <c r="DP46" s="183"/>
      <c r="DQ46" s="183"/>
      <c r="DR46" s="183"/>
      <c r="DS46" s="183"/>
      <c r="DT46" s="183"/>
      <c r="DU46" s="183"/>
      <c r="DV46" s="183"/>
      <c r="DW46" s="183"/>
      <c r="DX46" s="183"/>
      <c r="DY46" s="183"/>
      <c r="DZ46" s="183"/>
    </row>
    <row r="47" spans="1:130" s="28" customFormat="1" ht="108.75" customHeight="1" thickBot="1" thickTop="1">
      <c r="A47" s="29" t="str">
        <f>'IDENTIFICACION DEL RIESGO'!A46</f>
        <v>CI00717-P</v>
      </c>
      <c r="B47" s="29" t="str">
        <f>'IDENTIFICACION DEL RIESGO'!B46</f>
        <v>ASISTENCIA JURIDICA </v>
      </c>
      <c r="C47" s="25" t="str">
        <f>'IDENTIFICACION DEL RIESGO'!D46</f>
        <v>QUE NO SE PUEDA VERIFICAR LAS EVIDENCIAS EN LA AUDITORIA POR PARTE DE LA OFICINA DE  CONTROL INTRERNO Y CONLLEVE A UNA NO CONFORMIDAD DEL PROCESO ASISTENCIA JURIDICA </v>
      </c>
      <c r="D47" s="164">
        <v>3</v>
      </c>
      <c r="E47" s="164">
        <v>3</v>
      </c>
      <c r="F47" s="164" t="s">
        <v>17</v>
      </c>
      <c r="G47" s="164"/>
      <c r="H47" s="181" t="str">
        <f t="shared" si="3"/>
        <v>ZONA DE RIESGO ALTA</v>
      </c>
      <c r="I47" s="168" t="str">
        <f t="shared" si="4"/>
        <v>Reducir el Riesgo, Evitar, Compartir o Transferir el Riesgo</v>
      </c>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c r="DJ47" s="183"/>
      <c r="DK47" s="183"/>
      <c r="DL47" s="183"/>
      <c r="DM47" s="183"/>
      <c r="DN47" s="183"/>
      <c r="DO47" s="183"/>
      <c r="DP47" s="183"/>
      <c r="DQ47" s="183"/>
      <c r="DR47" s="183"/>
      <c r="DS47" s="183"/>
      <c r="DT47" s="183"/>
      <c r="DU47" s="183"/>
      <c r="DV47" s="183"/>
      <c r="DW47" s="183"/>
      <c r="DX47" s="183"/>
      <c r="DY47" s="183"/>
      <c r="DZ47" s="183"/>
    </row>
    <row r="48" spans="1:130" s="28" customFormat="1" ht="108.75" customHeight="1" thickBot="1" thickTop="1">
      <c r="A48" s="148" t="str">
        <f>'IDENTIFICACION DEL RIESGO'!A47</f>
        <v>CA1217-P</v>
      </c>
      <c r="B48" s="148" t="str">
        <f>'IDENTIFICACION DEL RIESGO'!B47</f>
        <v>SEGUIMIENTO Y EVALUACION INDEPENDIENTE </v>
      </c>
      <c r="C48" s="165" t="str">
        <f>'IDENTIFICACION DEL RIESGO'!D47</f>
        <v>NO CUMPLIMIENTO DEL QUE HACER DEL PROCESO Y OFICINA DE CONTROL INTERNO  </v>
      </c>
      <c r="D48" s="149">
        <v>4</v>
      </c>
      <c r="E48" s="149">
        <v>4</v>
      </c>
      <c r="F48" s="149" t="s">
        <v>19</v>
      </c>
      <c r="G48" s="149" t="s">
        <v>430</v>
      </c>
      <c r="H48" s="180" t="str">
        <f t="shared" si="3"/>
        <v>ZONA DE RIESGO EXTREMA</v>
      </c>
      <c r="I48" s="239" t="str">
        <f t="shared" si="4"/>
        <v>Reducir el Riesgo, Evitar, Compartir o Transferir el Riesgo</v>
      </c>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c r="DJ48" s="183"/>
      <c r="DK48" s="183"/>
      <c r="DL48" s="183"/>
      <c r="DM48" s="183"/>
      <c r="DN48" s="183"/>
      <c r="DO48" s="183"/>
      <c r="DP48" s="183"/>
      <c r="DQ48" s="183"/>
      <c r="DR48" s="183"/>
      <c r="DS48" s="183"/>
      <c r="DT48" s="183"/>
      <c r="DU48" s="183"/>
      <c r="DV48" s="183"/>
      <c r="DW48" s="183"/>
      <c r="DX48" s="183"/>
      <c r="DY48" s="183"/>
      <c r="DZ48" s="183"/>
    </row>
    <row r="49" spans="1:130" s="28" customFormat="1" ht="108.75" customHeight="1" thickBot="1" thickTop="1">
      <c r="A49" s="148" t="str">
        <f>'IDENTIFICACION DEL RIESGO'!A48</f>
        <v>CA1417-P</v>
      </c>
      <c r="B49" s="148" t="str">
        <f>'IDENTIFICACION DEL RIESGO'!B48</f>
        <v>SEGUIMIENTO Y EVALUACION INDEPENDIENTE </v>
      </c>
      <c r="C49" s="165" t="str">
        <f>'IDENTIFICACION DEL RIESGO'!D48</f>
        <v>INCUMPLIMIENTO A LA NORMAS DE GESTIÓN DOCUMENTAL  </v>
      </c>
      <c r="D49" s="149">
        <v>3</v>
      </c>
      <c r="E49" s="149">
        <v>3</v>
      </c>
      <c r="F49" s="149" t="s">
        <v>17</v>
      </c>
      <c r="G49" s="149" t="s">
        <v>188</v>
      </c>
      <c r="H49" s="180" t="str">
        <f t="shared" si="3"/>
        <v>ZONA DE RIESGO ALTA</v>
      </c>
      <c r="I49" s="239" t="str">
        <f t="shared" si="4"/>
        <v>Reducir el Riesgo, Evitar, Compartir o Transferir el Riesgo</v>
      </c>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183"/>
      <c r="CT49" s="183"/>
      <c r="CU49" s="183"/>
      <c r="CV49" s="183"/>
      <c r="CW49" s="183"/>
      <c r="CX49" s="183"/>
      <c r="CY49" s="183"/>
      <c r="CZ49" s="183"/>
      <c r="DA49" s="183"/>
      <c r="DB49" s="183"/>
      <c r="DC49" s="183"/>
      <c r="DD49" s="183"/>
      <c r="DE49" s="183"/>
      <c r="DF49" s="183"/>
      <c r="DG49" s="183"/>
      <c r="DH49" s="183"/>
      <c r="DI49" s="183"/>
      <c r="DJ49" s="183"/>
      <c r="DK49" s="183"/>
      <c r="DL49" s="183"/>
      <c r="DM49" s="183"/>
      <c r="DN49" s="183"/>
      <c r="DO49" s="183"/>
      <c r="DP49" s="183"/>
      <c r="DQ49" s="183"/>
      <c r="DR49" s="183"/>
      <c r="DS49" s="183"/>
      <c r="DT49" s="183"/>
      <c r="DU49" s="183"/>
      <c r="DV49" s="183"/>
      <c r="DW49" s="183"/>
      <c r="DX49" s="183"/>
      <c r="DY49" s="183"/>
      <c r="DZ49" s="183"/>
    </row>
    <row r="50" spans="1:130" s="28" customFormat="1" ht="108.75" customHeight="1" thickBot="1" thickTop="1">
      <c r="A50" s="148" t="str">
        <f>'IDENTIFICACION DEL RIESGO'!A49</f>
        <v>CA1517-P</v>
      </c>
      <c r="B50" s="148" t="str">
        <f>'IDENTIFICACION DEL RIESGO'!B49</f>
        <v>SEGUIMIENTO Y EVALUACION INDEPENDIENTE </v>
      </c>
      <c r="C50" s="165" t="str">
        <f>'IDENTIFICACION DEL RIESGO'!D49</f>
        <v>INCUMPLIMIENTO A LA NORMAS DE GESTIÓN DOCUMENTAL  </v>
      </c>
      <c r="D50" s="149">
        <v>3</v>
      </c>
      <c r="E50" s="149">
        <v>3</v>
      </c>
      <c r="F50" s="149" t="s">
        <v>17</v>
      </c>
      <c r="G50" s="149" t="s">
        <v>188</v>
      </c>
      <c r="H50" s="180" t="str">
        <f>IF(F50="B",$J$1,IF(F50="M",$K$1,IF(F50="A",$L$1,IF(F50="E",$M$1,"0"))))</f>
        <v>ZONA DE RIESGO ALTA</v>
      </c>
      <c r="I50" s="239" t="str">
        <f t="shared" si="4"/>
        <v>Reducir el Riesgo, Evitar, Compartir o Transferir el Riesgo</v>
      </c>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3"/>
      <c r="DF50" s="183"/>
      <c r="DG50" s="183"/>
      <c r="DH50" s="183"/>
      <c r="DI50" s="183"/>
      <c r="DJ50" s="183"/>
      <c r="DK50" s="183"/>
      <c r="DL50" s="183"/>
      <c r="DM50" s="183"/>
      <c r="DN50" s="183"/>
      <c r="DO50" s="183"/>
      <c r="DP50" s="183"/>
      <c r="DQ50" s="183"/>
      <c r="DR50" s="183"/>
      <c r="DS50" s="183"/>
      <c r="DT50" s="183"/>
      <c r="DU50" s="183"/>
      <c r="DV50" s="183"/>
      <c r="DW50" s="183"/>
      <c r="DX50" s="183"/>
      <c r="DY50" s="183"/>
      <c r="DZ50" s="183"/>
    </row>
    <row r="51" spans="1:130" s="28" customFormat="1" ht="108.75" customHeight="1" thickBot="1" thickTop="1">
      <c r="A51" s="148" t="str">
        <f>'IDENTIFICACION DEL RIESGO'!A50</f>
        <v>CA1617-P</v>
      </c>
      <c r="B51" s="148" t="str">
        <f>'IDENTIFICACION DEL RIESGO'!B50</f>
        <v>SEGUIMIENTO Y EVALUACION INDEPENDIENTE </v>
      </c>
      <c r="C51" s="165" t="str">
        <f>'IDENTIFICACION DEL RIESGO'!D50</f>
        <v>INCUMPLIMIENTO A LA NORMA  NTCGP:1000-2009 e ISO -9001-2008.</v>
      </c>
      <c r="D51" s="149">
        <v>3</v>
      </c>
      <c r="E51" s="149">
        <v>3</v>
      </c>
      <c r="F51" s="149" t="s">
        <v>17</v>
      </c>
      <c r="G51" s="149" t="s">
        <v>188</v>
      </c>
      <c r="H51" s="180" t="str">
        <f>IF(F51="B",$J$1,IF(F51="M",$K$1,IF(F51="A",$L$1,IF(F51="E",$M$1,"0"))))</f>
        <v>ZONA DE RIESGO ALTA</v>
      </c>
      <c r="I51" s="239" t="str">
        <f t="shared" si="4"/>
        <v>Reducir el Riesgo, Evitar, Compartir o Transferir el Riesgo</v>
      </c>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3"/>
      <c r="CM51" s="183"/>
      <c r="CN51" s="183"/>
      <c r="CO51" s="183"/>
      <c r="CP51" s="183"/>
      <c r="CQ51" s="183"/>
      <c r="CR51" s="183"/>
      <c r="CS51" s="183"/>
      <c r="CT51" s="183"/>
      <c r="CU51" s="183"/>
      <c r="CV51" s="183"/>
      <c r="CW51" s="183"/>
      <c r="CX51" s="183"/>
      <c r="CY51" s="183"/>
      <c r="CZ51" s="183"/>
      <c r="DA51" s="183"/>
      <c r="DB51" s="183"/>
      <c r="DC51" s="183"/>
      <c r="DD51" s="183"/>
      <c r="DE51" s="183"/>
      <c r="DF51" s="183"/>
      <c r="DG51" s="183"/>
      <c r="DH51" s="183"/>
      <c r="DI51" s="183"/>
      <c r="DJ51" s="183"/>
      <c r="DK51" s="183"/>
      <c r="DL51" s="183"/>
      <c r="DM51" s="183"/>
      <c r="DN51" s="183"/>
      <c r="DO51" s="183"/>
      <c r="DP51" s="183"/>
      <c r="DQ51" s="183"/>
      <c r="DR51" s="183"/>
      <c r="DS51" s="183"/>
      <c r="DT51" s="183"/>
      <c r="DU51" s="183"/>
      <c r="DV51" s="183"/>
      <c r="DW51" s="183"/>
      <c r="DX51" s="183"/>
      <c r="DY51" s="183"/>
      <c r="DZ51" s="183"/>
    </row>
    <row r="52" spans="1:130" s="28" customFormat="1" ht="108.75" customHeight="1" thickBot="1" thickTop="1">
      <c r="A52" s="148" t="str">
        <f>'IDENTIFICACION DEL RIESGO'!A51</f>
        <v>CA1717-P</v>
      </c>
      <c r="B52" s="148" t="str">
        <f>'IDENTIFICACION DEL RIESGO'!B51</f>
        <v>SEGUIMIENTO Y EVALUACION INDEPENDIENTE </v>
      </c>
      <c r="C52" s="165" t="str">
        <f>'IDENTIFICACION DEL RIESGO'!D51</f>
        <v>NO MEDIR LAS ACTIVIDADES DE EFICIENCIA Y EFICACIA DE DESARROLLO DEL PROCESO </v>
      </c>
      <c r="D52" s="149">
        <v>3</v>
      </c>
      <c r="E52" s="149">
        <v>3</v>
      </c>
      <c r="F52" s="149" t="s">
        <v>17</v>
      </c>
      <c r="G52" s="149" t="s">
        <v>188</v>
      </c>
      <c r="H52" s="180" t="str">
        <f>IF(F52="B",$J$1,IF(F52="M",$K$1,IF(F52="A",$L$1,IF(F52="E",$M$1,"0"))))</f>
        <v>ZONA DE RIESGO ALTA</v>
      </c>
      <c r="I52" s="239" t="str">
        <f t="shared" si="4"/>
        <v>Reducir el Riesgo, Evitar, Compartir o Transferir el Riesgo</v>
      </c>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3"/>
      <c r="CM52" s="183"/>
      <c r="CN52" s="183"/>
      <c r="CO52" s="183"/>
      <c r="CP52" s="183"/>
      <c r="CQ52" s="183"/>
      <c r="CR52" s="183"/>
      <c r="CS52" s="183"/>
      <c r="CT52" s="183"/>
      <c r="CU52" s="183"/>
      <c r="CV52" s="183"/>
      <c r="CW52" s="183"/>
      <c r="CX52" s="183"/>
      <c r="CY52" s="183"/>
      <c r="CZ52" s="183"/>
      <c r="DA52" s="183"/>
      <c r="DB52" s="183"/>
      <c r="DC52" s="183"/>
      <c r="DD52" s="183"/>
      <c r="DE52" s="183"/>
      <c r="DF52" s="183"/>
      <c r="DG52" s="183"/>
      <c r="DH52" s="183"/>
      <c r="DI52" s="183"/>
      <c r="DJ52" s="183"/>
      <c r="DK52" s="183"/>
      <c r="DL52" s="183"/>
      <c r="DM52" s="183"/>
      <c r="DN52" s="183"/>
      <c r="DO52" s="183"/>
      <c r="DP52" s="183"/>
      <c r="DQ52" s="183"/>
      <c r="DR52" s="183"/>
      <c r="DS52" s="183"/>
      <c r="DT52" s="183"/>
      <c r="DU52" s="183"/>
      <c r="DV52" s="183"/>
      <c r="DW52" s="183"/>
      <c r="DX52" s="183"/>
      <c r="DY52" s="183"/>
      <c r="DZ52" s="183"/>
    </row>
    <row r="53" ht="13.5" thickTop="1"/>
  </sheetData>
  <sheetProtection/>
  <mergeCells count="14">
    <mergeCell ref="H6:H7"/>
    <mergeCell ref="I6:I7"/>
    <mergeCell ref="C1:G1"/>
    <mergeCell ref="H1:I3"/>
    <mergeCell ref="C2:G3"/>
    <mergeCell ref="C4:D4"/>
    <mergeCell ref="E4:G4"/>
    <mergeCell ref="H4:I4"/>
    <mergeCell ref="A1:B4"/>
    <mergeCell ref="A6:A7"/>
    <mergeCell ref="B6:B7"/>
    <mergeCell ref="C6:C7"/>
    <mergeCell ref="D6:E6"/>
    <mergeCell ref="G6:G7"/>
  </mergeCells>
  <conditionalFormatting sqref="H48:I48">
    <cfRule type="containsText" priority="61" dxfId="2" operator="containsText" stopIfTrue="1" text="Zona de Riesgo Extrema">
      <formula>NOT(ISERROR(SEARCH("Zona de Riesgo Extrema",H48)))</formula>
    </cfRule>
    <cfRule type="containsText" priority="62" dxfId="16" operator="containsText" stopIfTrue="1" text="Zona de Riesgo Baja">
      <formula>NOT(ISERROR(SEARCH("Zona de Riesgo Baja",H48)))</formula>
    </cfRule>
    <cfRule type="containsText" priority="63" dxfId="1" operator="containsText" stopIfTrue="1" text="Zona de Riesgo Alta">
      <formula>NOT(ISERROR(SEARCH("Zona de Riesgo Alta",H48)))</formula>
    </cfRule>
    <cfRule type="containsText" priority="64" dxfId="9" operator="containsText" stopIfTrue="1" text="Zona de Riesgo Moderada">
      <formula>NOT(ISERROR(SEARCH("Zona de Riesgo Moderada",H48)))</formula>
    </cfRule>
    <cfRule type="colorScale" priority="65" dxfId="39">
      <colorScale>
        <cfvo type="min" val="0"/>
        <cfvo type="percentile" val="50"/>
        <cfvo type="max"/>
        <color rgb="FFF8696B"/>
        <color rgb="FFFFEB84"/>
        <color rgb="FF63BE7B"/>
      </colorScale>
    </cfRule>
    <cfRule type="containsText" priority="66" dxfId="39" operator="containsText" stopIfTrue="1" text="zona de riesgo alta">
      <formula>NOT(ISERROR(SEARCH("zona de riesgo alta",H48)))</formula>
    </cfRule>
  </conditionalFormatting>
  <conditionalFormatting sqref="H49:I49 H50:H51">
    <cfRule type="containsText" priority="49" dxfId="2" operator="containsText" stopIfTrue="1" text="Zona de Riesgo Extrema">
      <formula>NOT(ISERROR(SEARCH("Zona de Riesgo Extrema",H49)))</formula>
    </cfRule>
    <cfRule type="containsText" priority="50" dxfId="16" operator="containsText" stopIfTrue="1" text="Zona de Riesgo Baja">
      <formula>NOT(ISERROR(SEARCH("Zona de Riesgo Baja",H49)))</formula>
    </cfRule>
    <cfRule type="containsText" priority="51" dxfId="1" operator="containsText" stopIfTrue="1" text="Zona de Riesgo Alta">
      <formula>NOT(ISERROR(SEARCH("Zona de Riesgo Alta",H49)))</formula>
    </cfRule>
    <cfRule type="containsText" priority="52" dxfId="9" operator="containsText" stopIfTrue="1" text="Zona de Riesgo Moderada">
      <formula>NOT(ISERROR(SEARCH("Zona de Riesgo Moderada",H49)))</formula>
    </cfRule>
    <cfRule type="colorScale" priority="53" dxfId="39">
      <colorScale>
        <cfvo type="min" val="0"/>
        <cfvo type="percentile" val="50"/>
        <cfvo type="max"/>
        <color rgb="FFF8696B"/>
        <color rgb="FFFFEB84"/>
        <color rgb="FF63BE7B"/>
      </colorScale>
    </cfRule>
    <cfRule type="containsText" priority="54" dxfId="39" operator="containsText" stopIfTrue="1" text="zona de riesgo alta">
      <formula>NOT(ISERROR(SEARCH("zona de riesgo alta",H49)))</formula>
    </cfRule>
  </conditionalFormatting>
  <conditionalFormatting sqref="H52">
    <cfRule type="containsText" priority="31" dxfId="2" operator="containsText" stopIfTrue="1" text="Zona de Riesgo Extrema">
      <formula>NOT(ISERROR(SEARCH("Zona de Riesgo Extrema",H52)))</formula>
    </cfRule>
    <cfRule type="containsText" priority="32" dxfId="16" operator="containsText" stopIfTrue="1" text="Zona de Riesgo Baja">
      <formula>NOT(ISERROR(SEARCH("Zona de Riesgo Baja",H52)))</formula>
    </cfRule>
    <cfRule type="containsText" priority="33" dxfId="1" operator="containsText" stopIfTrue="1" text="Zona de Riesgo Alta">
      <formula>NOT(ISERROR(SEARCH("Zona de Riesgo Alta",H52)))</formula>
    </cfRule>
    <cfRule type="containsText" priority="34" dxfId="9" operator="containsText" stopIfTrue="1" text="Zona de Riesgo Moderada">
      <formula>NOT(ISERROR(SEARCH("Zona de Riesgo Moderada",H52)))</formula>
    </cfRule>
    <cfRule type="colorScale" priority="35" dxfId="39">
      <colorScale>
        <cfvo type="min" val="0"/>
        <cfvo type="percentile" val="50"/>
        <cfvo type="max"/>
        <color rgb="FFF8696B"/>
        <color rgb="FFFFEB84"/>
        <color rgb="FF63BE7B"/>
      </colorScale>
    </cfRule>
    <cfRule type="containsText" priority="36" dxfId="39" operator="containsText" stopIfTrue="1" text="zona de riesgo alta">
      <formula>NOT(ISERROR(SEARCH("zona de riesgo alta",H52)))</formula>
    </cfRule>
  </conditionalFormatting>
  <conditionalFormatting sqref="I50">
    <cfRule type="containsText" priority="19" dxfId="2" operator="containsText" stopIfTrue="1" text="Zona de Riesgo Extrema">
      <formula>NOT(ISERROR(SEARCH("Zona de Riesgo Extrema",I50)))</formula>
    </cfRule>
    <cfRule type="containsText" priority="20" dxfId="16" operator="containsText" stopIfTrue="1" text="Zona de Riesgo Baja">
      <formula>NOT(ISERROR(SEARCH("Zona de Riesgo Baja",I50)))</formula>
    </cfRule>
    <cfRule type="containsText" priority="21" dxfId="1" operator="containsText" stopIfTrue="1" text="Zona de Riesgo Alta">
      <formula>NOT(ISERROR(SEARCH("Zona de Riesgo Alta",I50)))</formula>
    </cfRule>
    <cfRule type="containsText" priority="22" dxfId="9" operator="containsText" stopIfTrue="1" text="Zona de Riesgo Moderada">
      <formula>NOT(ISERROR(SEARCH("Zona de Riesgo Moderada",I50)))</formula>
    </cfRule>
    <cfRule type="colorScale" priority="23" dxfId="39">
      <colorScale>
        <cfvo type="min" val="0"/>
        <cfvo type="percentile" val="50"/>
        <cfvo type="max"/>
        <color rgb="FFF8696B"/>
        <color rgb="FFFFEB84"/>
        <color rgb="FF63BE7B"/>
      </colorScale>
    </cfRule>
    <cfRule type="containsText" priority="24" dxfId="39" operator="containsText" stopIfTrue="1" text="zona de riesgo alta">
      <formula>NOT(ISERROR(SEARCH("zona de riesgo alta",I50)))</formula>
    </cfRule>
  </conditionalFormatting>
  <conditionalFormatting sqref="I51">
    <cfRule type="containsText" priority="13" dxfId="2" operator="containsText" stopIfTrue="1" text="Zona de Riesgo Extrema">
      <formula>NOT(ISERROR(SEARCH("Zona de Riesgo Extrema",I51)))</formula>
    </cfRule>
    <cfRule type="containsText" priority="14" dxfId="16" operator="containsText" stopIfTrue="1" text="Zona de Riesgo Baja">
      <formula>NOT(ISERROR(SEARCH("Zona de Riesgo Baja",I51)))</formula>
    </cfRule>
    <cfRule type="containsText" priority="15" dxfId="1" operator="containsText" stopIfTrue="1" text="Zona de Riesgo Alta">
      <formula>NOT(ISERROR(SEARCH("Zona de Riesgo Alta",I51)))</formula>
    </cfRule>
    <cfRule type="containsText" priority="16" dxfId="9" operator="containsText" stopIfTrue="1" text="Zona de Riesgo Moderada">
      <formula>NOT(ISERROR(SEARCH("Zona de Riesgo Moderada",I51)))</formula>
    </cfRule>
    <cfRule type="colorScale" priority="17" dxfId="39">
      <colorScale>
        <cfvo type="min" val="0"/>
        <cfvo type="percentile" val="50"/>
        <cfvo type="max"/>
        <color rgb="FFF8696B"/>
        <color rgb="FFFFEB84"/>
        <color rgb="FF63BE7B"/>
      </colorScale>
    </cfRule>
    <cfRule type="containsText" priority="18" dxfId="39" operator="containsText" stopIfTrue="1" text="zona de riesgo alta">
      <formula>NOT(ISERROR(SEARCH("zona de riesgo alta",I51)))</formula>
    </cfRule>
  </conditionalFormatting>
  <conditionalFormatting sqref="I52">
    <cfRule type="containsText" priority="7" dxfId="2" operator="containsText" stopIfTrue="1" text="Zona de Riesgo Extrema">
      <formula>NOT(ISERROR(SEARCH("Zona de Riesgo Extrema",I52)))</formula>
    </cfRule>
    <cfRule type="containsText" priority="8" dxfId="16" operator="containsText" stopIfTrue="1" text="Zona de Riesgo Baja">
      <formula>NOT(ISERROR(SEARCH("Zona de Riesgo Baja",I52)))</formula>
    </cfRule>
    <cfRule type="containsText" priority="9" dxfId="1" operator="containsText" stopIfTrue="1" text="Zona de Riesgo Alta">
      <formula>NOT(ISERROR(SEARCH("Zona de Riesgo Alta",I52)))</formula>
    </cfRule>
    <cfRule type="containsText" priority="10" dxfId="9" operator="containsText" stopIfTrue="1" text="Zona de Riesgo Moderada">
      <formula>NOT(ISERROR(SEARCH("Zona de Riesgo Moderada",I52)))</formula>
    </cfRule>
    <cfRule type="colorScale" priority="11" dxfId="39">
      <colorScale>
        <cfvo type="min" val="0"/>
        <cfvo type="percentile" val="50"/>
        <cfvo type="max"/>
        <color rgb="FFF8696B"/>
        <color rgb="FFFFEB84"/>
        <color rgb="FF63BE7B"/>
      </colorScale>
    </cfRule>
    <cfRule type="containsText" priority="12" dxfId="39" operator="containsText" stopIfTrue="1" text="zona de riesgo alta">
      <formula>NOT(ISERROR(SEARCH("zona de riesgo alta",I52)))</formula>
    </cfRule>
  </conditionalFormatting>
  <conditionalFormatting sqref="H47:I47 H46 H8:I34 H36:I45">
    <cfRule type="containsText" priority="931" dxfId="2" operator="containsText" stopIfTrue="1" text="Zona de Riesgo Extrema">
      <formula>NOT(ISERROR(SEARCH("Zona de Riesgo Extrema",H8)))</formula>
    </cfRule>
    <cfRule type="containsText" priority="932" dxfId="16" operator="containsText" stopIfTrue="1" text="Zona de Riesgo Baja">
      <formula>NOT(ISERROR(SEARCH("Zona de Riesgo Baja",H8)))</formula>
    </cfRule>
    <cfRule type="containsText" priority="933" dxfId="1" operator="containsText" stopIfTrue="1" text="Zona de Riesgo Alta">
      <formula>NOT(ISERROR(SEARCH("Zona de Riesgo Alta",H8)))</formula>
    </cfRule>
    <cfRule type="containsText" priority="934" dxfId="9" operator="containsText" stopIfTrue="1" text="Zona de Riesgo Moderada">
      <formula>NOT(ISERROR(SEARCH("Zona de Riesgo Moderada",H8)))</formula>
    </cfRule>
    <cfRule type="colorScale" priority="935" dxfId="39">
      <colorScale>
        <cfvo type="min" val="0"/>
        <cfvo type="percentile" val="50"/>
        <cfvo type="max"/>
        <color rgb="FFF8696B"/>
        <color rgb="FFFFEB84"/>
        <color rgb="FF63BE7B"/>
      </colorScale>
    </cfRule>
    <cfRule type="containsText" priority="936" dxfId="39" operator="containsText" stopIfTrue="1" text="zona de riesgo alta">
      <formula>NOT(ISERROR(SEARCH("zona de riesgo alta",H8)))</formula>
    </cfRule>
  </conditionalFormatting>
  <conditionalFormatting sqref="H35:I35">
    <cfRule type="containsText" priority="1" dxfId="2" operator="containsText" stopIfTrue="1" text="Zona de Riesgo Extrema">
      <formula>NOT(ISERROR(SEARCH("Zona de Riesgo Extrema",H35)))</formula>
    </cfRule>
    <cfRule type="containsText" priority="2" dxfId="16" operator="containsText" stopIfTrue="1" text="Zona de Riesgo Baja">
      <formula>NOT(ISERROR(SEARCH("Zona de Riesgo Baja",H35)))</formula>
    </cfRule>
    <cfRule type="containsText" priority="3" dxfId="1" operator="containsText" stopIfTrue="1" text="Zona de Riesgo Alta">
      <formula>NOT(ISERROR(SEARCH("Zona de Riesgo Alta",H35)))</formula>
    </cfRule>
    <cfRule type="containsText" priority="4" dxfId="9" operator="containsText" stopIfTrue="1" text="Zona de Riesgo Moderada">
      <formula>NOT(ISERROR(SEARCH("Zona de Riesgo Moderada",H35)))</formula>
    </cfRule>
    <cfRule type="colorScale" priority="5" dxfId="39">
      <colorScale>
        <cfvo type="min" val="0"/>
        <cfvo type="percentile" val="50"/>
        <cfvo type="max"/>
        <color rgb="FFF8696B"/>
        <color rgb="FFFFEB84"/>
        <color rgb="FF63BE7B"/>
      </colorScale>
    </cfRule>
    <cfRule type="containsText" priority="6" dxfId="39" operator="containsText" stopIfTrue="1" text="zona de riesgo alta">
      <formula>NOT(ISERROR(SEARCH("zona de riesgo alta",H35)))</formula>
    </cfRule>
  </conditionalFormatting>
  <printOptions/>
  <pageMargins left="0.7" right="0.7" top="0.75" bottom="0.75" header="0.3" footer="0.3"/>
  <pageSetup fitToHeight="1" fitToWidth="1" horizontalDpi="600" verticalDpi="600" orientation="landscape" paperSize="14"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B1">
      <pane ySplit="7" topLeftCell="A27" activePane="bottomLeft" state="frozen"/>
      <selection pane="topLeft" activeCell="A1" sqref="A1"/>
      <selection pane="bottomLeft" activeCell="B28" sqref="A28:IV28"/>
    </sheetView>
  </sheetViews>
  <sheetFormatPr defaultColWidth="11.421875" defaultRowHeight="12.75"/>
  <cols>
    <col min="1" max="1" width="24.421875" style="14" customWidth="1"/>
    <col min="2" max="2" width="21.8515625" style="7" customWidth="1"/>
    <col min="3" max="3" width="30.421875" style="7" customWidth="1"/>
    <col min="4" max="4" width="16.00390625" style="7" customWidth="1"/>
    <col min="5" max="5" width="11.421875" style="7" customWidth="1"/>
    <col min="6" max="6" width="13.8515625" style="7" customWidth="1"/>
    <col min="7" max="7" width="30.28125" style="7" customWidth="1"/>
    <col min="8" max="8" width="31.7109375" style="7" customWidth="1"/>
    <col min="9" max="9" width="16.7109375" style="7" customWidth="1"/>
    <col min="10" max="10" width="11.421875" style="7" customWidth="1"/>
    <col min="11" max="11" width="13.8515625" style="7" customWidth="1"/>
    <col min="12" max="12" width="20.421875" style="7" customWidth="1"/>
    <col min="13" max="13" width="21.140625" style="7" customWidth="1"/>
    <col min="14" max="14" width="23.140625" style="7" hidden="1" customWidth="1"/>
    <col min="15" max="15" width="13.7109375" style="7" hidden="1" customWidth="1"/>
    <col min="16" max="16" width="13.140625" style="7" hidden="1" customWidth="1"/>
    <col min="17" max="17" width="21.7109375" style="7" hidden="1" customWidth="1"/>
    <col min="18" max="16384" width="11.421875" style="183" customWidth="1"/>
  </cols>
  <sheetData>
    <row r="1" spans="1:17" ht="42" customHeight="1" thickBot="1" thickTop="1">
      <c r="A1" s="414" t="s">
        <v>166</v>
      </c>
      <c r="B1" s="416"/>
      <c r="C1" s="424"/>
      <c r="D1" s="425" t="s">
        <v>0</v>
      </c>
      <c r="E1" s="425"/>
      <c r="F1" s="425"/>
      <c r="G1" s="425"/>
      <c r="H1" s="425"/>
      <c r="I1" s="425"/>
      <c r="J1" s="425"/>
      <c r="K1" s="20"/>
      <c r="L1" s="426"/>
      <c r="M1" s="427"/>
      <c r="N1" s="7" t="s">
        <v>168</v>
      </c>
      <c r="O1" s="19" t="s">
        <v>169</v>
      </c>
      <c r="P1" s="19" t="s">
        <v>170</v>
      </c>
      <c r="Q1" s="23" t="s">
        <v>171</v>
      </c>
    </row>
    <row r="2" spans="1:17" ht="42.75" customHeight="1" thickBot="1" thickTop="1">
      <c r="A2" s="416"/>
      <c r="B2" s="416"/>
      <c r="C2" s="424"/>
      <c r="D2" s="425"/>
      <c r="E2" s="425"/>
      <c r="F2" s="425"/>
      <c r="G2" s="425"/>
      <c r="H2" s="425"/>
      <c r="I2" s="425"/>
      <c r="J2" s="425"/>
      <c r="K2" s="21"/>
      <c r="L2" s="428"/>
      <c r="M2" s="429"/>
      <c r="N2" s="7" t="s">
        <v>132</v>
      </c>
      <c r="O2" s="19" t="s">
        <v>97</v>
      </c>
      <c r="P2" s="19" t="s">
        <v>96</v>
      </c>
      <c r="Q2" s="19" t="s">
        <v>96</v>
      </c>
    </row>
    <row r="3" spans="1:13" ht="24" customHeight="1" thickBot="1" thickTop="1">
      <c r="A3" s="416"/>
      <c r="B3" s="416"/>
      <c r="C3" s="424"/>
      <c r="D3" s="432" t="s">
        <v>39</v>
      </c>
      <c r="E3" s="432"/>
      <c r="F3" s="432"/>
      <c r="G3" s="432"/>
      <c r="H3" s="432"/>
      <c r="I3" s="432"/>
      <c r="J3" s="432"/>
      <c r="K3" s="22"/>
      <c r="L3" s="430"/>
      <c r="M3" s="431"/>
    </row>
    <row r="4" spans="1:13" ht="14.25" hidden="1" thickBot="1" thickTop="1">
      <c r="A4" s="416"/>
      <c r="B4" s="416"/>
      <c r="C4" s="424"/>
      <c r="D4" s="433" t="s">
        <v>40</v>
      </c>
      <c r="E4" s="433"/>
      <c r="F4" s="433"/>
      <c r="G4" s="433"/>
      <c r="H4" s="433" t="s">
        <v>41</v>
      </c>
      <c r="I4" s="433"/>
      <c r="J4" s="433"/>
      <c r="K4" s="16"/>
      <c r="L4" s="433" t="s">
        <v>6</v>
      </c>
      <c r="M4" s="433"/>
    </row>
    <row r="5" ht="14.25" thickBot="1" thickTop="1"/>
    <row r="6" spans="1:13" ht="14.25" thickBot="1" thickTop="1">
      <c r="A6" s="418" t="s">
        <v>165</v>
      </c>
      <c r="B6" s="418" t="s">
        <v>26</v>
      </c>
      <c r="C6" s="418" t="s">
        <v>28</v>
      </c>
      <c r="D6" s="434" t="s">
        <v>35</v>
      </c>
      <c r="E6" s="434"/>
      <c r="F6" s="17"/>
      <c r="G6" s="418" t="s">
        <v>42</v>
      </c>
      <c r="H6" s="418" t="s">
        <v>43</v>
      </c>
      <c r="I6" s="434" t="s">
        <v>44</v>
      </c>
      <c r="J6" s="434"/>
      <c r="K6" s="17"/>
      <c r="L6" s="418" t="s">
        <v>45</v>
      </c>
      <c r="M6" s="418" t="s">
        <v>46</v>
      </c>
    </row>
    <row r="7" spans="1:13" ht="14.25" thickBot="1" thickTop="1">
      <c r="A7" s="418"/>
      <c r="B7" s="418"/>
      <c r="C7" s="418"/>
      <c r="D7" s="8" t="s">
        <v>7</v>
      </c>
      <c r="E7" s="8" t="s">
        <v>8</v>
      </c>
      <c r="F7" s="15" t="s">
        <v>167</v>
      </c>
      <c r="G7" s="418"/>
      <c r="H7" s="418"/>
      <c r="I7" s="8" t="s">
        <v>7</v>
      </c>
      <c r="J7" s="8" t="s">
        <v>8</v>
      </c>
      <c r="K7" s="15" t="s">
        <v>167</v>
      </c>
      <c r="L7" s="418"/>
      <c r="M7" s="418"/>
    </row>
    <row r="8" spans="1:17" ht="67.5" customHeight="1" thickBot="1" thickTop="1">
      <c r="A8" s="65" t="str">
        <f>'ANALISIS DEL RIESGO'!A8</f>
        <v>CI01813-P</v>
      </c>
      <c r="B8" s="65" t="str">
        <f>'ANALISIS DEL RIESGO'!B8</f>
        <v>DIRECCIONAMIENTO ESTRATÉGICO</v>
      </c>
      <c r="C8" s="65" t="str">
        <f>'ANALISIS DEL RIESGO'!C8</f>
        <v>POSIBLE CONSTRUCCIÓN DE LA DOFA DE MANERA INADECUADA</v>
      </c>
      <c r="D8" s="65">
        <f>'ANALISIS DEL RIESGO'!D8</f>
        <v>5</v>
      </c>
      <c r="E8" s="65">
        <f>'ANALISIS DEL RIESGO'!E8</f>
        <v>2</v>
      </c>
      <c r="F8" s="65" t="s">
        <v>17</v>
      </c>
      <c r="G8" s="65" t="str">
        <f aca="true" t="shared" si="0" ref="G8:G26">IF(F8="B",$N$1,IF(F8="M",$O$1,IF(F8="A",$P$1,IF(F8="E",$Q$1,"0"))))</f>
        <v>ZONA DE RIESGO ALTA</v>
      </c>
      <c r="H8" s="65"/>
      <c r="I8" s="65">
        <v>3</v>
      </c>
      <c r="J8" s="65">
        <v>1</v>
      </c>
      <c r="K8" s="65" t="s">
        <v>15</v>
      </c>
      <c r="L8" s="65" t="str">
        <f aca="true" t="shared" si="1" ref="L8:L26">IF(K8="B",$N$1,IF(K8="M",$O$1,IF(K8="A",$P$1,IF(K8="E",$Q$1,"0"))))</f>
        <v>ZONA DE RIESGO BAJA</v>
      </c>
      <c r="M8" s="65" t="str">
        <f aca="true" t="shared" si="2" ref="M8:M46">IF(K8="B",$N$2,IF(K8="M",$O$2,IF(K8="A",$P$2,IF(K8="E",$Q$2,"0"))))</f>
        <v>Asumir el Riesgo</v>
      </c>
      <c r="N8" s="64"/>
      <c r="O8" s="64"/>
      <c r="P8" s="64"/>
      <c r="Q8" s="64"/>
    </row>
    <row r="9" spans="1:17" ht="54" customHeight="1" thickBot="1" thickTop="1">
      <c r="A9" s="65" t="str">
        <f>'ANALISIS DEL RIESGO'!A9</f>
        <v>CA03614-P</v>
      </c>
      <c r="B9" s="65" t="str">
        <f>'ANALISIS DEL RIESGO'!B9</f>
        <v>DIRECCIONAMIENTO ESTRATÉGICO</v>
      </c>
      <c r="C9" s="65" t="str">
        <f>'ANALISIS DEL RIESGO'!C9</f>
        <v>BRINDAR INFORMACIÓN ERRADA DE LA PLANEACIÓN ESTRATÉGICA A LOS FUNCIONARIOS DE LA ENTIDAD</v>
      </c>
      <c r="D9" s="65">
        <f>'ANALISIS DEL RIESGO'!D9</f>
        <v>5</v>
      </c>
      <c r="E9" s="65">
        <f>'ANALISIS DEL RIESGO'!E9</f>
        <v>2</v>
      </c>
      <c r="F9" s="65" t="s">
        <v>17</v>
      </c>
      <c r="G9" s="65" t="str">
        <f t="shared" si="0"/>
        <v>ZONA DE RIESGO ALTA</v>
      </c>
      <c r="H9" s="65"/>
      <c r="I9" s="65">
        <v>5</v>
      </c>
      <c r="J9" s="65">
        <v>2</v>
      </c>
      <c r="K9" s="65" t="s">
        <v>17</v>
      </c>
      <c r="L9" s="65" t="str">
        <f t="shared" si="1"/>
        <v>ZONA DE RIESGO ALTA</v>
      </c>
      <c r="M9" s="65" t="str">
        <f t="shared" si="2"/>
        <v>Reducir el Riesgo, Evitar, Compartir o Transferir el Riesgo</v>
      </c>
      <c r="N9" s="64"/>
      <c r="O9" s="64"/>
      <c r="P9" s="64"/>
      <c r="Q9" s="64"/>
    </row>
    <row r="10" spans="1:17" ht="47.25" customHeight="1" thickBot="1" thickTop="1">
      <c r="A10" s="65" t="str">
        <f>'ANALISIS DEL RIESGO'!A10</f>
        <v>CA07014-P</v>
      </c>
      <c r="B10" s="65" t="str">
        <f>'ANALISIS DEL RIESGO'!B10</f>
        <v>DIRECCIONAMIENTO ESTRATÉGICO</v>
      </c>
      <c r="C10" s="65" t="str">
        <f>'ANALISIS DEL RIESGO'!C10</f>
        <v>INCUMPLIMIENTO DEL DECRETO 943 DE MAYO DE 2014 REFERENTE A LA ACTUALIZACIÓN DEL MECI</v>
      </c>
      <c r="D10" s="65">
        <f>'ANALISIS DEL RIESGO'!D10</f>
        <v>4</v>
      </c>
      <c r="E10" s="65">
        <f>'ANALISIS DEL RIESGO'!E10</f>
        <v>2</v>
      </c>
      <c r="F10" s="65" t="s">
        <v>17</v>
      </c>
      <c r="G10" s="65" t="str">
        <f t="shared" si="0"/>
        <v>ZONA DE RIESGO ALTA</v>
      </c>
      <c r="H10" s="65"/>
      <c r="I10" s="65">
        <v>4</v>
      </c>
      <c r="J10" s="65">
        <v>2</v>
      </c>
      <c r="K10" s="65" t="s">
        <v>17</v>
      </c>
      <c r="L10" s="65" t="str">
        <f t="shared" si="1"/>
        <v>ZONA DE RIESGO ALTA</v>
      </c>
      <c r="M10" s="65" t="str">
        <f t="shared" si="2"/>
        <v>Reducir el Riesgo, Evitar, Compartir o Transferir el Riesgo</v>
      </c>
      <c r="N10" s="64"/>
      <c r="O10" s="64"/>
      <c r="P10" s="64"/>
      <c r="Q10" s="64"/>
    </row>
    <row r="11" spans="1:17" ht="39.75" thickBot="1" thickTop="1">
      <c r="A11" s="65" t="str">
        <f>'ANALISIS DEL RIESGO'!A11</f>
        <v>CA07114-P</v>
      </c>
      <c r="B11" s="65" t="str">
        <f>'ANALISIS DEL RIESGO'!B11</f>
        <v>DIRECCIONAMIENTO ESTRATÉGICO</v>
      </c>
      <c r="C11" s="65" t="str">
        <f>'ANALISIS DEL RIESGO'!C11</f>
        <v>POSIBLES INCUMPLIMIENTOS REFERENTES A LAS ACTIVIDADES QUE DESARROLLA LA OFICINA</v>
      </c>
      <c r="D11" s="65">
        <f>'ANALISIS DEL RIESGO'!D11</f>
        <v>4</v>
      </c>
      <c r="E11" s="65">
        <f>'ANALISIS DEL RIESGO'!E11</f>
        <v>1</v>
      </c>
      <c r="F11" s="65" t="s">
        <v>16</v>
      </c>
      <c r="G11" s="65" t="str">
        <f t="shared" si="0"/>
        <v>ZONA DE RIESGO MODERADA</v>
      </c>
      <c r="H11" s="65"/>
      <c r="I11" s="65">
        <v>3</v>
      </c>
      <c r="J11" s="65">
        <v>1</v>
      </c>
      <c r="K11" s="65" t="s">
        <v>15</v>
      </c>
      <c r="L11" s="65" t="str">
        <f t="shared" si="1"/>
        <v>ZONA DE RIESGO BAJA</v>
      </c>
      <c r="M11" s="65" t="str">
        <f t="shared" si="2"/>
        <v>Asumir el Riesgo</v>
      </c>
      <c r="N11" s="64"/>
      <c r="O11" s="64"/>
      <c r="P11" s="64"/>
      <c r="Q11" s="64"/>
    </row>
    <row r="12" spans="1:17" ht="67.5" customHeight="1" thickBot="1" thickTop="1">
      <c r="A12" s="65" t="str">
        <f>'ANALISIS DEL RIESGO'!A12</f>
        <v>CI03015-P</v>
      </c>
      <c r="B12" s="65" t="str">
        <f>'ANALISIS DEL RIESGO'!B12</f>
        <v>DIRECCIONAMIENTO ESTRATÉGICO</v>
      </c>
      <c r="C12" s="65" t="str">
        <f>'ANALISIS DEL RIESGO'!C12</f>
        <v>POSIBLE INCUMPLIMIENTO DEL NUMERAL 4,2,2  DE LA NORMA MANUAL DE CALIDAD </v>
      </c>
      <c r="D12" s="65">
        <f>'ANALISIS DEL RIESGO'!D12</f>
        <v>4</v>
      </c>
      <c r="E12" s="65">
        <f>'ANALISIS DEL RIESGO'!E12</f>
        <v>3</v>
      </c>
      <c r="F12" s="65" t="s">
        <v>17</v>
      </c>
      <c r="G12" s="65" t="str">
        <f t="shared" si="0"/>
        <v>ZONA DE RIESGO ALTA</v>
      </c>
      <c r="H12" s="65" t="s">
        <v>197</v>
      </c>
      <c r="I12" s="65">
        <v>2</v>
      </c>
      <c r="J12" s="65">
        <v>3</v>
      </c>
      <c r="K12" s="65" t="s">
        <v>16</v>
      </c>
      <c r="L12" s="65" t="str">
        <f t="shared" si="1"/>
        <v>ZONA DE RIESGO MODERADA</v>
      </c>
      <c r="M12" s="65" t="str">
        <f t="shared" si="2"/>
        <v>Asumir el Riesgo, Reducir el Riesgo</v>
      </c>
      <c r="N12" s="64"/>
      <c r="O12" s="64"/>
      <c r="P12" s="64"/>
      <c r="Q12" s="64"/>
    </row>
    <row r="13" spans="1:17" ht="57" customHeight="1" thickBot="1" thickTop="1">
      <c r="A13" s="65" t="str">
        <f>'ANALISIS DEL RIESGO'!A13</f>
        <v>CI03115-P</v>
      </c>
      <c r="B13" s="65" t="str">
        <f>'ANALISIS DEL RIESGO'!B13</f>
        <v>DIRECCIONAMIENTO ESTRATÉGICO</v>
      </c>
      <c r="C13" s="65" t="str">
        <f>'ANALISIS DEL RIESGO'!C13</f>
        <v>posible contruccion de la Matriz del Plan Anticorrupción y sus componentes no acorde a la metodologia actual </v>
      </c>
      <c r="D13" s="65">
        <f>'ANALISIS DEL RIESGO'!D13</f>
        <v>4</v>
      </c>
      <c r="E13" s="65">
        <f>'ANALISIS DEL RIESGO'!E13</f>
        <v>3</v>
      </c>
      <c r="F13" s="65" t="s">
        <v>17</v>
      </c>
      <c r="G13" s="65" t="str">
        <f t="shared" si="0"/>
        <v>ZONA DE RIESGO ALTA</v>
      </c>
      <c r="H13" s="65"/>
      <c r="I13" s="65">
        <v>3</v>
      </c>
      <c r="J13" s="65">
        <v>2</v>
      </c>
      <c r="K13" s="65" t="s">
        <v>16</v>
      </c>
      <c r="L13" s="65" t="str">
        <f t="shared" si="1"/>
        <v>ZONA DE RIESGO MODERADA</v>
      </c>
      <c r="M13" s="65" t="str">
        <f t="shared" si="2"/>
        <v>Asumir el Riesgo, Reducir el Riesgo</v>
      </c>
      <c r="N13" s="64"/>
      <c r="O13" s="64"/>
      <c r="P13" s="64"/>
      <c r="Q13" s="64"/>
    </row>
    <row r="14" spans="1:17" ht="51" customHeight="1" thickBot="1" thickTop="1">
      <c r="A14" s="65" t="str">
        <f>'ANALISIS DEL RIESGO'!A14</f>
        <v>CA00317-P</v>
      </c>
      <c r="B14" s="65" t="str">
        <f>'ANALISIS DEL RIESGO'!B14</f>
        <v>DIRECCIONAMIENTO ESTRATÉGICO</v>
      </c>
      <c r="C14" s="65" t="str">
        <f>'ANALISIS DEL RIESGO'!C14</f>
        <v>NO CONTAR CON LOS INSUMOS COMPLETOS PARA CONSOLIDAR EL INFORME EJECUTIVO DE REVISIÓN POR LA DRECCIÓN </v>
      </c>
      <c r="D14" s="65">
        <f>'ANALISIS DEL RIESGO'!D14</f>
        <v>3</v>
      </c>
      <c r="E14" s="65">
        <f>'ANALISIS DEL RIESGO'!E14</f>
        <v>2</v>
      </c>
      <c r="F14" s="65" t="s">
        <v>16</v>
      </c>
      <c r="G14" s="216" t="str">
        <f t="shared" si="0"/>
        <v>ZONA DE RIESGO MODERADA</v>
      </c>
      <c r="H14" s="65" t="s">
        <v>371</v>
      </c>
      <c r="I14" s="65"/>
      <c r="J14" s="65"/>
      <c r="K14" s="65"/>
      <c r="L14" s="65"/>
      <c r="M14" s="65" t="str">
        <f t="shared" si="2"/>
        <v>0</v>
      </c>
      <c r="N14" s="64"/>
      <c r="O14" s="64"/>
      <c r="P14" s="64"/>
      <c r="Q14" s="64"/>
    </row>
    <row r="15" spans="1:17" ht="48.75" customHeight="1" thickBot="1" thickTop="1">
      <c r="A15" s="56" t="str">
        <f>'ANALISIS DEL RIESGO'!A15</f>
        <v>CA05813-P</v>
      </c>
      <c r="B15" s="56" t="str">
        <f>'ANALISIS DEL RIESGO'!B15</f>
        <v>GESTION DE TIC`S</v>
      </c>
      <c r="C15" s="56" t="str">
        <f>'ANALISIS DEL RIESGO'!C15</f>
        <v>QUE SE INCUMPLA CON LAS POLITICAS DE SEGURIDAD DE LA ENTIDAD</v>
      </c>
      <c r="D15" s="56">
        <f>'ANALISIS DEL RIESGO'!D15</f>
        <v>2</v>
      </c>
      <c r="E15" s="56">
        <f>'ANALISIS DEL RIESGO'!E15</f>
        <v>3</v>
      </c>
      <c r="F15" s="56" t="s">
        <v>16</v>
      </c>
      <c r="G15" s="56" t="str">
        <f t="shared" si="0"/>
        <v>ZONA DE RIESGO MODERADA</v>
      </c>
      <c r="H15" s="56"/>
      <c r="I15" s="56">
        <v>2</v>
      </c>
      <c r="J15" s="56">
        <v>3</v>
      </c>
      <c r="K15" s="56" t="s">
        <v>16</v>
      </c>
      <c r="L15" s="56" t="str">
        <f t="shared" si="1"/>
        <v>ZONA DE RIESGO MODERADA</v>
      </c>
      <c r="M15" s="65" t="str">
        <f t="shared" si="2"/>
        <v>Asumir el Riesgo, Reducir el Riesgo</v>
      </c>
      <c r="N15" s="30"/>
      <c r="O15" s="30"/>
      <c r="P15" s="30"/>
      <c r="Q15" s="30"/>
    </row>
    <row r="16" spans="1:17" ht="63.75" customHeight="1" thickBot="1" thickTop="1">
      <c r="A16" s="56" t="str">
        <f>'ANALISIS DEL RIESGO'!A16</f>
        <v>CA03515-P</v>
      </c>
      <c r="B16" s="56" t="str">
        <f>'ANALISIS DEL RIESGO'!B16</f>
        <v>GESTION DE TIC`S</v>
      </c>
      <c r="C16" s="56" t="str">
        <f>'ANALISIS DEL RIESGO'!C16</f>
        <v>POSIBLE ATAQUE DE SEGURIDAD </v>
      </c>
      <c r="D16" s="56">
        <f>'ANALISIS DEL RIESGO'!D16</f>
        <v>3</v>
      </c>
      <c r="E16" s="56">
        <f>'ANALISIS DEL RIESGO'!E16</f>
        <v>3</v>
      </c>
      <c r="F16" s="56" t="s">
        <v>17</v>
      </c>
      <c r="G16" s="56" t="str">
        <f t="shared" si="0"/>
        <v>ZONA DE RIESGO ALTA</v>
      </c>
      <c r="H16" s="56"/>
      <c r="I16" s="56">
        <v>2</v>
      </c>
      <c r="J16" s="56">
        <v>2</v>
      </c>
      <c r="K16" s="56" t="s">
        <v>15</v>
      </c>
      <c r="L16" s="56" t="str">
        <f t="shared" si="1"/>
        <v>ZONA DE RIESGO BAJA</v>
      </c>
      <c r="M16" s="65" t="str">
        <f t="shared" si="2"/>
        <v>Asumir el Riesgo</v>
      </c>
      <c r="N16" s="30"/>
      <c r="O16" s="30"/>
      <c r="P16" s="30"/>
      <c r="Q16" s="30"/>
    </row>
    <row r="17" spans="1:17" ht="43.5" customHeight="1" thickBot="1" thickTop="1">
      <c r="A17" s="56" t="str">
        <f>'ANALISIS DEL RIESGO'!A17</f>
        <v>CA01316-P</v>
      </c>
      <c r="B17" s="56" t="str">
        <f>'ANALISIS DEL RIESGO'!B17</f>
        <v>GESTION DE TIC`S</v>
      </c>
      <c r="C17" s="56" t="str">
        <f>'ANALISIS DEL RIESGO'!C17</f>
        <v>POSIBLE INSTALACIÓN DE SOFTWARE ILEGAL </v>
      </c>
      <c r="D17" s="56">
        <f>'ANALISIS DEL RIESGO'!D17</f>
        <v>3</v>
      </c>
      <c r="E17" s="56">
        <f>'ANALISIS DEL RIESGO'!E17</f>
        <v>3</v>
      </c>
      <c r="F17" s="56" t="s">
        <v>17</v>
      </c>
      <c r="G17" s="56" t="str">
        <f t="shared" si="0"/>
        <v>ZONA DE RIESGO ALTA</v>
      </c>
      <c r="H17" s="56"/>
      <c r="I17" s="56">
        <v>2</v>
      </c>
      <c r="J17" s="56">
        <v>2</v>
      </c>
      <c r="K17" s="56" t="s">
        <v>15</v>
      </c>
      <c r="L17" s="56" t="str">
        <f t="shared" si="1"/>
        <v>ZONA DE RIESGO BAJA</v>
      </c>
      <c r="M17" s="65" t="str">
        <f t="shared" si="2"/>
        <v>Asumir el Riesgo</v>
      </c>
      <c r="N17" s="30"/>
      <c r="O17" s="30"/>
      <c r="P17" s="30"/>
      <c r="Q17" s="30"/>
    </row>
    <row r="18" spans="1:17" ht="48" customHeight="1" thickBot="1" thickTop="1">
      <c r="A18" s="56" t="str">
        <f>'ANALISIS DEL RIESGO'!A18</f>
        <v>CA01516-P</v>
      </c>
      <c r="B18" s="56" t="str">
        <f>'ANALISIS DEL RIESGO'!B18</f>
        <v>GESTION DE TIC`S</v>
      </c>
      <c r="C18" s="56" t="str">
        <f>'ANALISIS DEL RIESGO'!C18</f>
        <v>QUE NO SE TENGAN CANALES EFECTIVOS DE COMUNICACIÓN CON EL CIUDADANO </v>
      </c>
      <c r="D18" s="56">
        <f>'ANALISIS DEL RIESGO'!D18</f>
        <v>3</v>
      </c>
      <c r="E18" s="56">
        <f>'ANALISIS DEL RIESGO'!E18</f>
        <v>3</v>
      </c>
      <c r="F18" s="56" t="s">
        <v>17</v>
      </c>
      <c r="G18" s="56" t="str">
        <f t="shared" si="0"/>
        <v>ZONA DE RIESGO ALTA</v>
      </c>
      <c r="H18" s="56"/>
      <c r="I18" s="56">
        <v>2</v>
      </c>
      <c r="J18" s="56">
        <v>2</v>
      </c>
      <c r="K18" s="56" t="s">
        <v>15</v>
      </c>
      <c r="L18" s="56" t="str">
        <f t="shared" si="1"/>
        <v>ZONA DE RIESGO BAJA</v>
      </c>
      <c r="M18" s="65" t="str">
        <f t="shared" si="2"/>
        <v>Asumir el Riesgo</v>
      </c>
      <c r="N18" s="30"/>
      <c r="O18" s="30"/>
      <c r="P18" s="30"/>
      <c r="Q18" s="30"/>
    </row>
    <row r="19" spans="1:17" ht="48" customHeight="1" thickBot="1" thickTop="1">
      <c r="A19" s="159" t="str">
        <f>'ANALISIS DEL RIESGO'!A19</f>
        <v>CI00117-P</v>
      </c>
      <c r="B19" s="159" t="str">
        <f>'ANALISIS DEL RIESGO'!B19</f>
        <v>GESTION DE TIC`S</v>
      </c>
      <c r="C19" s="159" t="str">
        <f>'ANALISIS DEL RIESGO'!C19</f>
        <v>INSTALACIÓN DE SOFTWARE  ILEGAL </v>
      </c>
      <c r="D19" s="159">
        <f>'ANALISIS DEL RIESGO'!D19</f>
        <v>4</v>
      </c>
      <c r="E19" s="159">
        <f>'ANALISIS DEL RIESGO'!E19</f>
        <v>4</v>
      </c>
      <c r="F19" s="159" t="s">
        <v>19</v>
      </c>
      <c r="G19" s="159" t="str">
        <f t="shared" si="0"/>
        <v>ZONA DE RIESGO EXTREMA</v>
      </c>
      <c r="H19" s="159" t="s">
        <v>327</v>
      </c>
      <c r="I19" s="208">
        <v>2</v>
      </c>
      <c r="J19" s="208">
        <v>3</v>
      </c>
      <c r="K19" s="208" t="s">
        <v>16</v>
      </c>
      <c r="L19" s="159" t="str">
        <f t="shared" si="1"/>
        <v>ZONA DE RIESGO MODERADA</v>
      </c>
      <c r="M19" s="65" t="str">
        <f t="shared" si="2"/>
        <v>Asumir el Riesgo, Reducir el Riesgo</v>
      </c>
      <c r="N19" s="30"/>
      <c r="O19" s="30"/>
      <c r="P19" s="30"/>
      <c r="Q19" s="30"/>
    </row>
    <row r="20" spans="1:17" ht="48" customHeight="1" thickBot="1" thickTop="1">
      <c r="A20" s="159" t="str">
        <f>'ANALISIS DEL RIESGO'!A20</f>
        <v>CI00317-P</v>
      </c>
      <c r="B20" s="159" t="str">
        <f>'ANALISIS DEL RIESGO'!B20</f>
        <v>GESTION DE TIC`S</v>
      </c>
      <c r="C20" s="159" t="str">
        <f>'ANALISIS DEL RIESGO'!C20</f>
        <v>DAÑO Y DETERIORO DE LOS EQUIPOS DE COMPUTO </v>
      </c>
      <c r="D20" s="159">
        <f>'ANALISIS DEL RIESGO'!D20</f>
        <v>3</v>
      </c>
      <c r="E20" s="159">
        <f>'ANALISIS DEL RIESGO'!E20</f>
        <v>3</v>
      </c>
      <c r="F20" s="159" t="s">
        <v>17</v>
      </c>
      <c r="G20" s="159" t="str">
        <f t="shared" si="0"/>
        <v>ZONA DE RIESGO ALTA</v>
      </c>
      <c r="H20" s="159"/>
      <c r="I20" s="208">
        <v>2</v>
      </c>
      <c r="J20" s="208">
        <v>3</v>
      </c>
      <c r="K20" s="208" t="s">
        <v>16</v>
      </c>
      <c r="L20" s="159" t="str">
        <f t="shared" si="1"/>
        <v>ZONA DE RIESGO MODERADA</v>
      </c>
      <c r="M20" s="65" t="str">
        <f t="shared" si="2"/>
        <v>Asumir el Riesgo, Reducir el Riesgo</v>
      </c>
      <c r="N20" s="30"/>
      <c r="O20" s="30"/>
      <c r="P20" s="30"/>
      <c r="Q20" s="30"/>
    </row>
    <row r="21" spans="1:17" ht="48" customHeight="1" thickBot="1" thickTop="1">
      <c r="A21" s="159" t="str">
        <f>'ANALISIS DEL RIESGO'!A21</f>
        <v>CI00417-P</v>
      </c>
      <c r="B21" s="159" t="str">
        <f>'ANALISIS DEL RIESGO'!B21</f>
        <v>GESTION DE TIC`S</v>
      </c>
      <c r="C21" s="159" t="str">
        <f>'ANALISIS DEL RIESGO'!C21</f>
        <v>QUE NO EXISTA UN PUNTO DE RECUPERACIÓN ANTE DESASTRES </v>
      </c>
      <c r="D21" s="159">
        <f>'ANALISIS DEL RIESGO'!D21</f>
        <v>3</v>
      </c>
      <c r="E21" s="159">
        <f>'ANALISIS DEL RIESGO'!E21</f>
        <v>3</v>
      </c>
      <c r="F21" s="159" t="s">
        <v>17</v>
      </c>
      <c r="G21" s="159" t="str">
        <f t="shared" si="0"/>
        <v>ZONA DE RIESGO ALTA</v>
      </c>
      <c r="H21" s="159"/>
      <c r="I21" s="208">
        <v>2</v>
      </c>
      <c r="J21" s="208">
        <v>3</v>
      </c>
      <c r="K21" s="208" t="s">
        <v>16</v>
      </c>
      <c r="L21" s="159" t="str">
        <f t="shared" si="1"/>
        <v>ZONA DE RIESGO MODERADA</v>
      </c>
      <c r="M21" s="65" t="str">
        <f t="shared" si="2"/>
        <v>Asumir el Riesgo, Reducir el Riesgo</v>
      </c>
      <c r="N21" s="30"/>
      <c r="O21" s="30"/>
      <c r="P21" s="30"/>
      <c r="Q21" s="30"/>
    </row>
    <row r="22" spans="1:17" ht="63" customHeight="1" thickBot="1" thickTop="1">
      <c r="A22" s="208" t="str">
        <f>'ANALISIS DEL RIESGO'!A22</f>
        <v>CI02217-P</v>
      </c>
      <c r="B22" s="208" t="str">
        <f>'ANALISIS DEL RIESGO'!B22</f>
        <v>GESTION DE TIC`S</v>
      </c>
      <c r="C22" s="208" t="str">
        <f>'ANALISIS DEL RIESGO'!C22</f>
        <v>QUE NO SE REALICE DE MANERA ADECUADA EL MANTENIMIENTO DE LOS EQUIPOS DE COMPUTO DURANTE LA VIGENCIA </v>
      </c>
      <c r="D22" s="208">
        <f>'ANALISIS DEL RIESGO'!D22</f>
        <v>3</v>
      </c>
      <c r="E22" s="208">
        <f>'ANALISIS DEL RIESGO'!E22</f>
        <v>3</v>
      </c>
      <c r="F22" s="208" t="s">
        <v>17</v>
      </c>
      <c r="G22" s="208" t="str">
        <f>IF(F22="B",$N$1,IF(F22="M",$O$1,IF(F22="A",$P$1,IF(F22="E",$Q$1,"0"))))</f>
        <v>ZONA DE RIESGO ALTA</v>
      </c>
      <c r="H22" s="208"/>
      <c r="I22" s="208">
        <v>2</v>
      </c>
      <c r="J22" s="208">
        <v>3</v>
      </c>
      <c r="K22" s="208" t="s">
        <v>16</v>
      </c>
      <c r="L22" s="208" t="str">
        <f t="shared" si="1"/>
        <v>ZONA DE RIESGO MODERADA</v>
      </c>
      <c r="M22" s="216" t="str">
        <f t="shared" si="2"/>
        <v>Asumir el Riesgo, Reducir el Riesgo</v>
      </c>
      <c r="N22" s="30"/>
      <c r="O22" s="30"/>
      <c r="P22" s="30"/>
      <c r="Q22" s="30"/>
    </row>
    <row r="23" spans="1:17" ht="63" customHeight="1" thickBot="1" thickTop="1">
      <c r="A23" s="230" t="str">
        <f>'ANALISIS DEL RIESGO'!A23</f>
        <v>CA1117-P</v>
      </c>
      <c r="B23" s="242" t="str">
        <f>'ANALISIS DEL RIESGO'!B23</f>
        <v>GESTION DE TIC`S</v>
      </c>
      <c r="C23" s="242" t="str">
        <f>'ANALISIS DEL RIESGO'!C23</f>
        <v>QUE NO SE REALICE LA PUBLICACION  DE LA INFORMACIÓN MINIMA A PUBLICAR  EN  LA PAGINA WEB DE LA ENTIDAD COMO EXIGE LA ESTRATEGIA DE TRANSPARENCIA Y ACCESO A LA INFORMACIÓN</v>
      </c>
      <c r="D23" s="242">
        <f>'ANALISIS DEL RIESGO'!D23</f>
        <v>3</v>
      </c>
      <c r="E23" s="242">
        <f>'ANALISIS DEL RIESGO'!E23</f>
        <v>3</v>
      </c>
      <c r="F23" s="230" t="s">
        <v>17</v>
      </c>
      <c r="G23" s="230" t="str">
        <f t="shared" si="0"/>
        <v>ZONA DE RIESGO ALTA</v>
      </c>
      <c r="H23" s="230"/>
      <c r="I23" s="230">
        <v>2</v>
      </c>
      <c r="J23" s="230">
        <v>3</v>
      </c>
      <c r="K23" s="230" t="s">
        <v>16</v>
      </c>
      <c r="L23" s="230" t="str">
        <f t="shared" si="1"/>
        <v>ZONA DE RIESGO MODERADA</v>
      </c>
      <c r="M23" s="216" t="str">
        <f t="shared" si="2"/>
        <v>Asumir el Riesgo, Reducir el Riesgo</v>
      </c>
      <c r="N23" s="30"/>
      <c r="O23" s="30"/>
      <c r="P23" s="30"/>
      <c r="Q23" s="30"/>
    </row>
    <row r="24" spans="1:17" ht="60.75" customHeight="1" thickBot="1" thickTop="1">
      <c r="A24" s="55" t="str">
        <f>'ANALISIS DEL RIESGO'!A24</f>
        <v>CA06213-P
CA07814-P</v>
      </c>
      <c r="B24" s="55" t="str">
        <f>'ANALISIS DEL RIESGO'!B24</f>
        <v>MEDICION Y MEJORA</v>
      </c>
      <c r="C24" s="55" t="str">
        <f>'ANALISIS DEL RIESGO'!C24</f>
        <v>DEBILIDADES EN LA MEDICION DEL PROCESO </v>
      </c>
      <c r="D24" s="55">
        <f>'ANALISIS DEL RIESGO'!D24</f>
        <v>4</v>
      </c>
      <c r="E24" s="55">
        <f>'ANALISIS DEL RIESGO'!E24</f>
        <v>1</v>
      </c>
      <c r="F24" s="55" t="s">
        <v>16</v>
      </c>
      <c r="G24" s="55" t="str">
        <f t="shared" si="0"/>
        <v>ZONA DE RIESGO MODERADA</v>
      </c>
      <c r="H24" s="55"/>
      <c r="I24" s="55">
        <v>3</v>
      </c>
      <c r="J24" s="55">
        <f>E24</f>
        <v>1</v>
      </c>
      <c r="K24" s="55" t="s">
        <v>15</v>
      </c>
      <c r="L24" s="55" t="str">
        <f t="shared" si="1"/>
        <v>ZONA DE RIESGO BAJA</v>
      </c>
      <c r="M24" s="65" t="str">
        <f t="shared" si="2"/>
        <v>Asumir el Riesgo</v>
      </c>
      <c r="N24" s="85"/>
      <c r="O24" s="85"/>
      <c r="P24" s="85"/>
      <c r="Q24" s="85"/>
    </row>
    <row r="25" spans="1:17" ht="72" customHeight="1" thickBot="1" thickTop="1">
      <c r="A25" s="55" t="str">
        <f>'ANALISIS DEL RIESGO'!A25</f>
        <v>CA00617-P</v>
      </c>
      <c r="B25" s="55" t="str">
        <f>'ANALISIS DEL RIESGO'!B25</f>
        <v>MEDICION Y MEJORA</v>
      </c>
      <c r="C25" s="55" t="str">
        <f>'ANALISIS DEL RIESGO'!C25</f>
        <v>QUE NO SE CUENTE CON LOS INDICADORES ADECUADOS PARA MEDIR LA GESTIÓN DEL PROCESO </v>
      </c>
      <c r="D25" s="55">
        <f>'ANALISIS DEL RIESGO'!D25</f>
        <v>4</v>
      </c>
      <c r="E25" s="55">
        <f>'ANALISIS DEL RIESGO'!E25</f>
        <v>3</v>
      </c>
      <c r="F25" s="55" t="s">
        <v>17</v>
      </c>
      <c r="G25" s="55" t="str">
        <f t="shared" si="0"/>
        <v>ZONA DE RIESGO ALTA</v>
      </c>
      <c r="H25" s="55"/>
      <c r="I25" s="55">
        <v>3</v>
      </c>
      <c r="J25" s="55">
        <v>2</v>
      </c>
      <c r="K25" s="55" t="s">
        <v>16</v>
      </c>
      <c r="L25" s="55" t="str">
        <f t="shared" si="1"/>
        <v>ZONA DE RIESGO MODERADA</v>
      </c>
      <c r="M25" s="65" t="str">
        <f t="shared" si="2"/>
        <v>Asumir el Riesgo, Reducir el Riesgo</v>
      </c>
      <c r="N25" s="85"/>
      <c r="O25" s="85"/>
      <c r="P25" s="85"/>
      <c r="Q25" s="85"/>
    </row>
    <row r="26" spans="1:17" ht="72" customHeight="1" thickBot="1" thickTop="1">
      <c r="A26" s="55" t="str">
        <f>'ANALISIS DEL RIESGO'!A26</f>
        <v>CA00717-P</v>
      </c>
      <c r="B26" s="55" t="str">
        <f>'ANALISIS DEL RIESGO'!B26</f>
        <v>MEDICION Y MEJORA</v>
      </c>
      <c r="C26" s="55" t="str">
        <f>'ANALISIS DEL RIESGO'!C26</f>
        <v>QUE NO SE MIDA DE MANERA ADECUADA LA CONFORMIDAD DEL SISTEMA DE GESTIÓN </v>
      </c>
      <c r="D26" s="55">
        <f>'ANALISIS DEL RIESGO'!D26</f>
        <v>4</v>
      </c>
      <c r="E26" s="55">
        <f>'ANALISIS DEL RIESGO'!E26</f>
        <v>3</v>
      </c>
      <c r="F26" s="55" t="s">
        <v>17</v>
      </c>
      <c r="G26" s="55" t="str">
        <f t="shared" si="0"/>
        <v>ZONA DE RIESGO ALTA</v>
      </c>
      <c r="H26" s="55"/>
      <c r="I26" s="55">
        <v>3</v>
      </c>
      <c r="J26" s="55">
        <v>2</v>
      </c>
      <c r="K26" s="55" t="s">
        <v>16</v>
      </c>
      <c r="L26" s="55" t="str">
        <f t="shared" si="1"/>
        <v>ZONA DE RIESGO MODERADA</v>
      </c>
      <c r="M26" s="65" t="str">
        <f t="shared" si="2"/>
        <v>Asumir el Riesgo, Reducir el Riesgo</v>
      </c>
      <c r="N26" s="85"/>
      <c r="O26" s="85"/>
      <c r="P26" s="85"/>
      <c r="Q26" s="85"/>
    </row>
    <row r="27" spans="1:17" ht="54.75" customHeight="1" thickBot="1" thickTop="1">
      <c r="A27" s="60" t="str">
        <f>'ANALISIS DEL RIESGO'!A27</f>
        <v>CI04115-P</v>
      </c>
      <c r="B27" s="60" t="str">
        <f>'ANALISIS DEL RIESGO'!B27</f>
        <v>GESTION DOCUMENTAL</v>
      </c>
      <c r="C27" s="60" t="str">
        <f>'ANALISIS DEL RIESGO'!C27</f>
        <v>POSIBLE DEMORA EN LA CREACIÓN DE LOS EXPEDIENTES VIRTUALES </v>
      </c>
      <c r="D27" s="60">
        <f>'ANALISIS DEL RIESGO'!D27</f>
        <v>3</v>
      </c>
      <c r="E27" s="60">
        <f>'ANALISIS DEL RIESGO'!E27</f>
        <v>3</v>
      </c>
      <c r="F27" s="60" t="s">
        <v>17</v>
      </c>
      <c r="G27" s="60" t="str">
        <f aca="true" t="shared" si="3" ref="G27:G35">IF(F27="B",$N$1,IF(F27="M",$O$1,IF(F27="A",$P$1,IF(F27="E",$Q$1,"0"))))</f>
        <v>ZONA DE RIESGO ALTA</v>
      </c>
      <c r="H27" s="60"/>
      <c r="I27" s="60">
        <v>2</v>
      </c>
      <c r="J27" s="60">
        <v>2</v>
      </c>
      <c r="K27" s="60" t="s">
        <v>15</v>
      </c>
      <c r="L27" s="60" t="str">
        <f>IF(K27="B",$N$1,IF(K27="M",$O$1,IF(K27="A",$P$1,IF(K27="E",$Q$1,"0"))))</f>
        <v>ZONA DE RIESGO BAJA</v>
      </c>
      <c r="M27" s="65" t="str">
        <f t="shared" si="2"/>
        <v>Asumir el Riesgo</v>
      </c>
      <c r="N27" s="109"/>
      <c r="O27" s="57"/>
      <c r="P27" s="57"/>
      <c r="Q27" s="57"/>
    </row>
    <row r="28" spans="1:17" ht="116.25" customHeight="1" thickBot="1" thickTop="1">
      <c r="A28" s="114" t="str">
        <f>'ANALISIS DEL RIESGO'!A28</f>
        <v>CA01317-P</v>
      </c>
      <c r="B28" s="114" t="str">
        <f>'ANALISIS DEL RIESGO'!B28</f>
        <v>ATENCIÓN AL CIUDADANO</v>
      </c>
      <c r="C28" s="114" t="str">
        <f>'ANALISIS DEL RIESGO'!C28</f>
        <v>INCREMENTO EN EL NÚMERO DE PQRSD A NIVEL NACIONAL </v>
      </c>
      <c r="D28" s="114">
        <f>'ANALISIS DEL RIESGO'!D28</f>
        <v>4</v>
      </c>
      <c r="E28" s="114">
        <f>'ANALISIS DEL RIESGO'!E28</f>
        <v>3</v>
      </c>
      <c r="F28" s="114" t="s">
        <v>17</v>
      </c>
      <c r="G28" s="114" t="str">
        <f t="shared" si="3"/>
        <v>ZONA DE RIESGO ALTA</v>
      </c>
      <c r="H28" s="114" t="s">
        <v>271</v>
      </c>
      <c r="I28" s="114"/>
      <c r="J28" s="114"/>
      <c r="K28" s="114"/>
      <c r="L28" s="114"/>
      <c r="M28" s="65" t="str">
        <f t="shared" si="2"/>
        <v>0</v>
      </c>
      <c r="N28" s="117"/>
      <c r="O28" s="92"/>
      <c r="P28" s="92"/>
      <c r="Q28" s="92"/>
    </row>
    <row r="29" spans="1:17" ht="57.75" customHeight="1" thickBot="1" thickTop="1">
      <c r="A29" s="231" t="str">
        <f>'ANALISIS DEL RIESGO'!A29</f>
        <v>CA01917-P</v>
      </c>
      <c r="B29" s="231" t="str">
        <f>'ANALISIS DEL RIESGO'!B29</f>
        <v>ATENCIÓN AL CIUDADANO</v>
      </c>
      <c r="C29" s="231" t="str">
        <f>'ANALISIS DEL RIESGO'!C29</f>
        <v>QUE NO SE PUEDA MEDIR EL NIVEL DE SATISFACCIÓN DEL USUSARIO Y/O CIUDADANO CON EL SERVICIO QUE SE ESTÁ PRESTANDO EN LA ENTIDAD.</v>
      </c>
      <c r="D29" s="231">
        <f>'ANALISIS DEL RIESGO'!D29</f>
        <v>3</v>
      </c>
      <c r="E29" s="231">
        <f>'ANALISIS DEL RIESGO'!E29</f>
        <v>3</v>
      </c>
      <c r="F29" s="231" t="s">
        <v>17</v>
      </c>
      <c r="G29" s="231" t="str">
        <f t="shared" si="3"/>
        <v>ZONA DE RIESGO ALTA</v>
      </c>
      <c r="H29" s="231"/>
      <c r="I29" s="231"/>
      <c r="J29" s="231"/>
      <c r="K29" s="231"/>
      <c r="L29" s="231"/>
      <c r="M29" s="216"/>
      <c r="N29" s="117"/>
      <c r="O29" s="92"/>
      <c r="P29" s="92"/>
      <c r="Q29" s="92"/>
    </row>
    <row r="30" spans="1:17" ht="79.5" customHeight="1" thickBot="1" thickTop="1">
      <c r="A30" s="31" t="str">
        <f>'ANALISIS DEL RIESGO'!A30</f>
        <v>CI00916-P</v>
      </c>
      <c r="B30" s="31" t="str">
        <f>'ANALISIS DEL RIESGO'!B30</f>
        <v>GESTIÓN DE SERVICIOS DE SALUD  (TUMACO)  </v>
      </c>
      <c r="C30" s="31" t="str">
        <f>'ANALISIS DEL RIESGO'!C30</f>
        <v>Incumplimiento del procedimiento Elaboración de carnets de Salud </v>
      </c>
      <c r="D30" s="31">
        <f>'ANALISIS DEL RIESGO'!D30</f>
        <v>3</v>
      </c>
      <c r="E30" s="31">
        <f>'ANALISIS DEL RIESGO'!E30</f>
        <v>3</v>
      </c>
      <c r="F30" s="31" t="s">
        <v>17</v>
      </c>
      <c r="G30" s="31" t="str">
        <f t="shared" si="3"/>
        <v>ZONA DE RIESGO ALTA</v>
      </c>
      <c r="H30" s="31"/>
      <c r="I30" s="31">
        <v>3</v>
      </c>
      <c r="J30" s="31">
        <v>1</v>
      </c>
      <c r="K30" s="31" t="s">
        <v>15</v>
      </c>
      <c r="L30" s="31" t="str">
        <f aca="true" t="shared" si="4" ref="L30:L35">IF(K30="B",$N$1,IF(K30="M",$O$1,IF(K30="A",$P$1,IF(K30="E",$Q$1,"0"))))</f>
        <v>ZONA DE RIESGO BAJA</v>
      </c>
      <c r="M30" s="65" t="str">
        <f t="shared" si="2"/>
        <v>Asumir el Riesgo</v>
      </c>
      <c r="N30" s="120"/>
      <c r="O30" s="75"/>
      <c r="P30" s="75"/>
      <c r="Q30" s="75"/>
    </row>
    <row r="31" spans="1:17" ht="79.5" customHeight="1" thickBot="1" thickTop="1">
      <c r="A31" s="31" t="str">
        <f>'ANALISIS DEL RIESGO'!A31</f>
        <v>CA01117-P</v>
      </c>
      <c r="B31" s="31" t="str">
        <f>'ANALISIS DEL RIESGO'!B31</f>
        <v>GESTIÓN DE SERVICIOS DE SALUD</v>
      </c>
      <c r="C31" s="31" t="str">
        <f>'ANALISIS DEL RIESGO'!C31</f>
        <v>QUE NO SE CUENTE CON LOS LINEAMIENTOS DEL HACER DEL PROCESO  </v>
      </c>
      <c r="D31" s="31">
        <f>'ANALISIS DEL RIESGO'!D31</f>
        <v>3</v>
      </c>
      <c r="E31" s="31">
        <f>'ANALISIS DEL RIESGO'!E31</f>
        <v>3</v>
      </c>
      <c r="F31" s="31" t="s">
        <v>17</v>
      </c>
      <c r="G31" s="31" t="str">
        <f t="shared" si="3"/>
        <v>ZONA DE RIESGO ALTA</v>
      </c>
      <c r="H31" s="31"/>
      <c r="I31" s="31">
        <v>3</v>
      </c>
      <c r="J31" s="31">
        <v>1</v>
      </c>
      <c r="K31" s="31" t="s">
        <v>15</v>
      </c>
      <c r="L31" s="31" t="str">
        <f t="shared" si="4"/>
        <v>ZONA DE RIESGO BAJA</v>
      </c>
      <c r="M31" s="65" t="str">
        <f t="shared" si="2"/>
        <v>Asumir el Riesgo</v>
      </c>
      <c r="N31" s="120"/>
      <c r="O31" s="75"/>
      <c r="P31" s="75"/>
      <c r="Q31" s="75"/>
    </row>
    <row r="32" spans="1:17" ht="79.5" customHeight="1" thickBot="1" thickTop="1">
      <c r="A32" s="31" t="str">
        <f>'ANALISIS DEL RIESGO'!A32</f>
        <v>CI01717-P</v>
      </c>
      <c r="B32" s="31" t="str">
        <f>'ANALISIS DEL RIESGO'!B32</f>
        <v>SERVICIOS DE SALUD (SUBDIRECCION DE PRESTACIONES SOCIALES)</v>
      </c>
      <c r="C32" s="31" t="str">
        <f>'ANALISIS DEL RIESGO'!C32</f>
        <v>QUE NO  SE DE CUMPLIMIENTO A LAS ACTIVIDADES DE TRAMITES (DESACATO Y SANCIÓN)  POR PARTE DE LOS ABOGADOS SUSTANCIADORES </v>
      </c>
      <c r="D32" s="31">
        <f>'ANALISIS DEL RIESGO'!D32</f>
        <v>4</v>
      </c>
      <c r="E32" s="31">
        <f>'ANALISIS DEL RIESGO'!E32</f>
        <v>4</v>
      </c>
      <c r="F32" s="31" t="s">
        <v>17</v>
      </c>
      <c r="G32" s="31" t="str">
        <f t="shared" si="3"/>
        <v>ZONA DE RIESGO ALTA</v>
      </c>
      <c r="H32" s="31"/>
      <c r="I32" s="31">
        <v>3</v>
      </c>
      <c r="J32" s="31">
        <v>3</v>
      </c>
      <c r="K32" s="31" t="s">
        <v>17</v>
      </c>
      <c r="L32" s="31" t="str">
        <f t="shared" si="4"/>
        <v>ZONA DE RIESGO ALTA</v>
      </c>
      <c r="M32" s="216"/>
      <c r="N32" s="120"/>
      <c r="O32" s="75"/>
      <c r="P32" s="75"/>
      <c r="Q32" s="75"/>
    </row>
    <row r="33" spans="1:17" ht="79.5" customHeight="1" thickBot="1" thickTop="1">
      <c r="A33" s="31" t="str">
        <f>'ANALISIS DEL RIESGO'!A33</f>
        <v>CI01817-P</v>
      </c>
      <c r="B33" s="31" t="str">
        <f>'ANALISIS DEL RIESGO'!B33</f>
        <v>SERVICIOS DE SALUD (SUBDIRECCION DE PRESTACIONES SOCIALES)</v>
      </c>
      <c r="C33" s="31" t="str">
        <f>'ANALISIS DEL RIESGO'!C33</f>
        <v>QUE LA INFORMACIÓN DIRIGIDA AL SUBDIRECTOR NO SEA ALLEGADA </v>
      </c>
      <c r="D33" s="31">
        <f>'ANALISIS DEL RIESGO'!D33</f>
        <v>3</v>
      </c>
      <c r="E33" s="31">
        <f>'ANALISIS DEL RIESGO'!E33</f>
        <v>3</v>
      </c>
      <c r="F33" s="31" t="s">
        <v>17</v>
      </c>
      <c r="G33" s="31" t="str">
        <f t="shared" si="3"/>
        <v>ZONA DE RIESGO ALTA</v>
      </c>
      <c r="H33" s="31"/>
      <c r="I33" s="31">
        <v>3</v>
      </c>
      <c r="J33" s="31">
        <v>1</v>
      </c>
      <c r="K33" s="31" t="s">
        <v>15</v>
      </c>
      <c r="L33" s="31" t="str">
        <f t="shared" si="4"/>
        <v>ZONA DE RIESGO BAJA</v>
      </c>
      <c r="M33" s="216"/>
      <c r="N33" s="120"/>
      <c r="O33" s="75"/>
      <c r="P33" s="75"/>
      <c r="Q33" s="75"/>
    </row>
    <row r="34" spans="1:17" ht="79.5" customHeight="1" thickBot="1" thickTop="1">
      <c r="A34" s="55" t="str">
        <f>'ANALISIS DEL RIESGO'!A34</f>
        <v>CA05413-P</v>
      </c>
      <c r="B34" s="55" t="str">
        <f>'ANALISIS DEL RIESGO'!B34</f>
        <v>GESTION DE RECURSOS FINANCIEROS</v>
      </c>
      <c r="C34" s="55" t="str">
        <f>'ANALISIS DEL RIESGO'!C34</f>
        <v>QUE LA DOCUMENTACION DEL PROCESO NO SE RECUPERE CON OPORTUNIDAD</v>
      </c>
      <c r="D34" s="55">
        <f>'ANALISIS DEL RIESGO'!D34</f>
        <v>3</v>
      </c>
      <c r="E34" s="55">
        <f>'ANALISIS DEL RIESGO'!E34</f>
        <v>2</v>
      </c>
      <c r="F34" s="55" t="s">
        <v>16</v>
      </c>
      <c r="G34" s="55" t="str">
        <f t="shared" si="3"/>
        <v>ZONA DE RIESGO MODERADA</v>
      </c>
      <c r="H34" s="55"/>
      <c r="I34" s="55">
        <v>2</v>
      </c>
      <c r="J34" s="55">
        <v>2</v>
      </c>
      <c r="K34" s="55" t="s">
        <v>15</v>
      </c>
      <c r="L34" s="55" t="str">
        <f t="shared" si="4"/>
        <v>ZONA DE RIESGO BAJA</v>
      </c>
      <c r="M34" s="65" t="str">
        <f t="shared" si="2"/>
        <v>Asumir el Riesgo</v>
      </c>
      <c r="N34" s="124"/>
      <c r="O34" s="85"/>
      <c r="P34" s="85"/>
      <c r="Q34" s="85"/>
    </row>
    <row r="35" spans="1:17" ht="79.5" customHeight="1" thickBot="1" thickTop="1">
      <c r="A35" s="273" t="str">
        <f>'ANALISIS DEL RIESGO'!A35</f>
        <v>CA02215-P</v>
      </c>
      <c r="B35" s="273" t="str">
        <f>'ANALISIS DEL RIESGO'!B35</f>
        <v>GESTION DE RECURSOS FINANCIEROS</v>
      </c>
      <c r="C35" s="273" t="str">
        <f>'ANALISIS DEL RIESGO'!C35</f>
        <v>POSIBLE MEDICIÓN INADECUADA DEL INDICADOR ESTRATÉGICO DEL PROCESO GESTIÓN FINANCIERA</v>
      </c>
      <c r="D35" s="273">
        <f>'ANALISIS DEL RIESGO'!D35</f>
        <v>3</v>
      </c>
      <c r="E35" s="273">
        <f>'ANALISIS DEL RIESGO'!E35</f>
        <v>2</v>
      </c>
      <c r="F35" s="273" t="s">
        <v>16</v>
      </c>
      <c r="G35" s="273" t="str">
        <f t="shared" si="3"/>
        <v>ZONA DE RIESGO MODERADA</v>
      </c>
      <c r="H35" s="273"/>
      <c r="I35" s="273">
        <v>2</v>
      </c>
      <c r="J35" s="273">
        <v>2</v>
      </c>
      <c r="K35" s="273" t="s">
        <v>15</v>
      </c>
      <c r="L35" s="273" t="str">
        <f t="shared" si="4"/>
        <v>ZONA DE RIESGO BAJA</v>
      </c>
      <c r="M35" s="279"/>
      <c r="N35" s="286"/>
      <c r="O35" s="280"/>
      <c r="P35" s="280"/>
      <c r="Q35" s="280"/>
    </row>
    <row r="36" spans="1:17" ht="79.5" customHeight="1" thickBot="1" thickTop="1">
      <c r="A36" s="160" t="str">
        <f>'ANALISIS DEL RIESGO'!A36</f>
        <v>CI01117-P</v>
      </c>
      <c r="B36" s="160" t="str">
        <f>'ANALISIS DEL RIESGO'!B36</f>
        <v>GESTION DE RECURSOS FINANCIEROS (CONTABILIDAD) </v>
      </c>
      <c r="C36" s="160" t="str">
        <f>'ANALISIS DEL RIESGO'!C36</f>
        <v>QUE NO SE CUENTE CON EL DOCUMENTO FUENTE DE LA ENTIDAD BANCARIA QUE DA EVIDENCIA DE LA CONCILIACIÓN (EXTRACTO BANCARIO)  </v>
      </c>
      <c r="D36" s="160">
        <f>'ANALISIS DEL RIESGO'!D36</f>
        <v>3</v>
      </c>
      <c r="E36" s="160">
        <f>'ANALISIS DEL RIESGO'!E36</f>
        <v>2</v>
      </c>
      <c r="F36" s="160" t="s">
        <v>16</v>
      </c>
      <c r="G36" s="160" t="str">
        <f aca="true" t="shared" si="5" ref="G36:G52">IF(F36="B",$N$1,IF(F36="M",$O$1,IF(F36="A",$P$1,IF(F36="E",$Q$1,"0"))))</f>
        <v>ZONA DE RIESGO MODERADA</v>
      </c>
      <c r="H36" s="160"/>
      <c r="I36" s="160">
        <v>2</v>
      </c>
      <c r="J36" s="160">
        <v>2</v>
      </c>
      <c r="K36" s="160" t="s">
        <v>15</v>
      </c>
      <c r="L36" s="160" t="str">
        <f aca="true" t="shared" si="6" ref="L36:L52">IF(K36="B",$N$1,IF(K36="M",$O$1,IF(K36="A",$P$1,IF(K36="E",$Q$1,"0"))))</f>
        <v>ZONA DE RIESGO BAJA</v>
      </c>
      <c r="M36" s="65" t="str">
        <f t="shared" si="2"/>
        <v>Asumir el Riesgo</v>
      </c>
      <c r="N36" s="124"/>
      <c r="O36" s="85"/>
      <c r="P36" s="85"/>
      <c r="Q36" s="85"/>
    </row>
    <row r="37" spans="1:17" ht="79.5" customHeight="1" thickBot="1" thickTop="1">
      <c r="A37" s="160" t="str">
        <f>'ANALISIS DEL RIESGO'!A37</f>
        <v>CI01217-P</v>
      </c>
      <c r="B37" s="160" t="str">
        <f>'ANALISIS DEL RIESGO'!B37</f>
        <v>GESTION DE RECURSOS FINANCIEROS (CONTABILIDAD) </v>
      </c>
      <c r="C37" s="160" t="str">
        <f>'ANALISIS DEL RIESGO'!C37</f>
        <v>INCUMPLIMIENTO DEL INSTRUCTIVO ESTABLECIDO PARA EL MANEJO DEL ARCHIVO DE GESTIÓN  </v>
      </c>
      <c r="D37" s="160">
        <f>'ANALISIS DEL RIESGO'!D37</f>
        <v>3</v>
      </c>
      <c r="E37" s="160">
        <f>'ANALISIS DEL RIESGO'!E37</f>
        <v>2</v>
      </c>
      <c r="F37" s="160" t="s">
        <v>16</v>
      </c>
      <c r="G37" s="160" t="str">
        <f t="shared" si="5"/>
        <v>ZONA DE RIESGO MODERADA</v>
      </c>
      <c r="H37" s="160"/>
      <c r="I37" s="160">
        <v>2</v>
      </c>
      <c r="J37" s="160">
        <v>2</v>
      </c>
      <c r="K37" s="160" t="s">
        <v>15</v>
      </c>
      <c r="L37" s="160" t="str">
        <f t="shared" si="6"/>
        <v>ZONA DE RIESGO BAJA</v>
      </c>
      <c r="M37" s="65" t="str">
        <f t="shared" si="2"/>
        <v>Asumir el Riesgo</v>
      </c>
      <c r="N37" s="124"/>
      <c r="O37" s="85"/>
      <c r="P37" s="85"/>
      <c r="Q37" s="85"/>
    </row>
    <row r="38" spans="1:17" ht="79.5" customHeight="1" thickBot="1" thickTop="1">
      <c r="A38" s="60" t="str">
        <f>'ANALISIS DEL RIESGO'!A38</f>
        <v>CA00115-P</v>
      </c>
      <c r="B38" s="60" t="str">
        <f>'ANALISIS DEL RIESGO'!B38</f>
        <v>GESTION DE SERVICIOS ADMINISTRATIVOS</v>
      </c>
      <c r="C38" s="60" t="str">
        <f>'ANALISIS DEL RIESGO'!C38</f>
        <v>QUE NO SE TOMEN LAS ACCIONES DE MEJORA EN EL CUMPLIMIENTO DEL OBJETIVO DEL PROCESO </v>
      </c>
      <c r="D38" s="60">
        <f>'ANALISIS DEL RIESGO'!D38</f>
        <v>3</v>
      </c>
      <c r="E38" s="60">
        <f>'ANALISIS DEL RIESGO'!E38</f>
        <v>3</v>
      </c>
      <c r="F38" s="60" t="s">
        <v>17</v>
      </c>
      <c r="G38" s="60" t="str">
        <f t="shared" si="5"/>
        <v>ZONA DE RIESGO ALTA</v>
      </c>
      <c r="H38" s="60"/>
      <c r="I38" s="60">
        <v>3</v>
      </c>
      <c r="J38" s="60">
        <v>2</v>
      </c>
      <c r="K38" s="60" t="s">
        <v>16</v>
      </c>
      <c r="L38" s="60" t="str">
        <f t="shared" si="6"/>
        <v>ZONA DE RIESGO MODERADA</v>
      </c>
      <c r="M38" s="65" t="str">
        <f t="shared" si="2"/>
        <v>Asumir el Riesgo, Reducir el Riesgo</v>
      </c>
      <c r="N38" s="109"/>
      <c r="O38" s="57"/>
      <c r="P38" s="57"/>
      <c r="Q38" s="57"/>
    </row>
    <row r="39" spans="1:17" ht="80.25" customHeight="1" thickBot="1" thickTop="1">
      <c r="A39" s="60" t="str">
        <f>'ANALISIS DEL RIESGO'!A39</f>
        <v>CI04015-P</v>
      </c>
      <c r="B39" s="60" t="str">
        <f>'ANALISIS DEL RIESGO'!B39</f>
        <v>GESTION DE SERVICIOS ADMINISTRATIVOS (CALI)</v>
      </c>
      <c r="C39" s="60" t="str">
        <f>'ANALISIS DEL RIESGO'!C39</f>
        <v>Demora en los tramites y peticiones de los clientes externos</v>
      </c>
      <c r="D39" s="60">
        <f>'ANALISIS DEL RIESGO'!D39</f>
        <v>3</v>
      </c>
      <c r="E39" s="60">
        <f>'ANALISIS DEL RIESGO'!E39</f>
        <v>3</v>
      </c>
      <c r="F39" s="60" t="s">
        <v>17</v>
      </c>
      <c r="G39" s="60" t="str">
        <f t="shared" si="5"/>
        <v>ZONA DE RIESGO ALTA</v>
      </c>
      <c r="H39" s="60"/>
      <c r="I39" s="60">
        <v>2</v>
      </c>
      <c r="J39" s="60">
        <v>2</v>
      </c>
      <c r="K39" s="60" t="s">
        <v>15</v>
      </c>
      <c r="L39" s="60" t="str">
        <f t="shared" si="6"/>
        <v>ZONA DE RIESGO BAJA</v>
      </c>
      <c r="M39" s="65" t="str">
        <f t="shared" si="2"/>
        <v>Asumir el Riesgo</v>
      </c>
      <c r="N39" s="109"/>
      <c r="O39" s="57"/>
      <c r="P39" s="57"/>
      <c r="Q39" s="57"/>
    </row>
    <row r="40" spans="1:17" ht="79.5" customHeight="1" thickBot="1" thickTop="1">
      <c r="A40" s="60" t="str">
        <f>'ANALISIS DEL RIESGO'!A40</f>
        <v>CI03915-P</v>
      </c>
      <c r="B40" s="60" t="str">
        <f>'ANALISIS DEL RIESGO'!B40</f>
        <v>GESTION DE SERVICIOS ADMINISTRATIVOS (BUENAVENTURA) </v>
      </c>
      <c r="C40" s="60" t="str">
        <f>'ANALISIS DEL RIESGO'!C40</f>
        <v>PERDIDA DE INFORMACION, MANO DE OBRA, DAÑOS EN LOS EQUIPOS ELECTRICOS EN LA OFICINA DE BUENAVENTURA</v>
      </c>
      <c r="D40" s="60">
        <f>'ANALISIS DEL RIESGO'!D40</f>
        <v>3</v>
      </c>
      <c r="E40" s="60">
        <f>'ANALISIS DEL RIESGO'!E40</f>
        <v>2</v>
      </c>
      <c r="F40" s="60" t="str">
        <f>'ANALISIS DEL RIESGO'!F40</f>
        <v>M</v>
      </c>
      <c r="G40" s="60" t="str">
        <f t="shared" si="5"/>
        <v>ZONA DE RIESGO MODERADA</v>
      </c>
      <c r="H40" s="60"/>
      <c r="I40" s="60">
        <v>2</v>
      </c>
      <c r="J40" s="60">
        <v>2</v>
      </c>
      <c r="K40" s="60" t="s">
        <v>15</v>
      </c>
      <c r="L40" s="60" t="str">
        <f t="shared" si="6"/>
        <v>ZONA DE RIESGO BAJA</v>
      </c>
      <c r="M40" s="65" t="str">
        <f t="shared" si="2"/>
        <v>Asumir el Riesgo</v>
      </c>
      <c r="N40" s="109"/>
      <c r="O40" s="57"/>
      <c r="P40" s="57"/>
      <c r="Q40" s="57"/>
    </row>
    <row r="41" spans="1:17" ht="79.5" customHeight="1" thickBot="1" thickTop="1">
      <c r="A41" s="60" t="str">
        <f>'ANALISIS DEL RIESGO'!A41</f>
        <v>CA1917-P</v>
      </c>
      <c r="B41" s="60" t="str">
        <f>'ANALISIS DEL RIESGO'!B41</f>
        <v>GESTION DE SERVICIOS ADMINISTRATIVOS</v>
      </c>
      <c r="C41" s="60" t="str">
        <f>'ANALISIS DEL RIESGO'!C41</f>
        <v>PERDIDA DE LOS BIENES DE LA ENTIDAD </v>
      </c>
      <c r="D41" s="60">
        <f>'ANALISIS DEL RIESGO'!D41</f>
        <v>3</v>
      </c>
      <c r="E41" s="60">
        <f>'ANALISIS DEL RIESGO'!E41</f>
        <v>4</v>
      </c>
      <c r="F41" s="60" t="s">
        <v>19</v>
      </c>
      <c r="G41" s="60" t="str">
        <f t="shared" si="5"/>
        <v>ZONA DE RIESGO EXTREMA</v>
      </c>
      <c r="H41" s="60"/>
      <c r="I41" s="60">
        <v>3</v>
      </c>
      <c r="J41" s="60">
        <v>3</v>
      </c>
      <c r="K41" s="60" t="s">
        <v>17</v>
      </c>
      <c r="L41" s="60" t="str">
        <f t="shared" si="6"/>
        <v>ZONA DE RIESGO ALTA</v>
      </c>
      <c r="M41" s="216" t="str">
        <f t="shared" si="2"/>
        <v>Reducir el Riesgo, Evitar, Compartir o Transferir el Riesgo</v>
      </c>
      <c r="N41" s="109"/>
      <c r="O41" s="57"/>
      <c r="P41" s="57"/>
      <c r="Q41" s="57"/>
    </row>
    <row r="42" spans="1:17" ht="79.5" customHeight="1" thickBot="1" thickTop="1">
      <c r="A42" s="38" t="str">
        <f>'ANALISIS DEL RIESGO'!A42</f>
        <v>CA00915-P</v>
      </c>
      <c r="B42" s="38" t="str">
        <f>'ANALISIS DEL RIESGO'!B42</f>
        <v>GESTION DE BIENES TRANSFERIDOS</v>
      </c>
      <c r="C42" s="38" t="str">
        <f>'ANALISIS DEL RIESGO'!C42</f>
        <v>POSIBLE INCUMPLIMIENTO DE LA NORMATIVIDAD NTCGP 1000:2009 NUMERAL 4,2,4 (CONTROL DE REGISTROS) </v>
      </c>
      <c r="D42" s="38">
        <f>'ANALISIS DEL RIESGO'!D42</f>
        <v>3</v>
      </c>
      <c r="E42" s="38">
        <f>'ANALISIS DEL RIESGO'!E42</f>
        <v>3</v>
      </c>
      <c r="F42" s="38" t="s">
        <v>17</v>
      </c>
      <c r="G42" s="38" t="str">
        <f t="shared" si="5"/>
        <v>ZONA DE RIESGO ALTA</v>
      </c>
      <c r="H42" s="38"/>
      <c r="I42" s="38">
        <v>2</v>
      </c>
      <c r="J42" s="38">
        <v>2</v>
      </c>
      <c r="K42" s="38" t="s">
        <v>15</v>
      </c>
      <c r="L42" s="38" t="str">
        <f t="shared" si="6"/>
        <v>ZONA DE RIESGO BAJA</v>
      </c>
      <c r="M42" s="65" t="str">
        <f t="shared" si="2"/>
        <v>Asumir el Riesgo</v>
      </c>
      <c r="N42" s="135"/>
      <c r="O42" s="110"/>
      <c r="P42" s="110"/>
      <c r="Q42" s="110"/>
    </row>
    <row r="43" spans="1:17" ht="66" customHeight="1" thickBot="1" thickTop="1">
      <c r="A43" s="38" t="str">
        <f>'ANALISIS DEL RIESGO'!A43</f>
        <v>CA01015-P</v>
      </c>
      <c r="B43" s="38" t="str">
        <f>'ANALISIS DEL RIESGO'!B43</f>
        <v>GESTION DE BIENES TRANSFERIDOS</v>
      </c>
      <c r="C43" s="38" t="str">
        <f>'ANALISIS DEL RIESGO'!C43</f>
        <v>POSIBLE INCUMPLIMIENTO DE LA NORMATIVIDAD NTCGP 1000: 2009 4,2,3 (CONTROL DE DOCUMENTOS) </v>
      </c>
      <c r="D43" s="38">
        <f>'ANALISIS DEL RIESGO'!D43</f>
        <v>3</v>
      </c>
      <c r="E43" s="38">
        <f>'ANALISIS DEL RIESGO'!E43</f>
        <v>3</v>
      </c>
      <c r="F43" s="38" t="s">
        <v>17</v>
      </c>
      <c r="G43" s="38" t="str">
        <f t="shared" si="5"/>
        <v>ZONA DE RIESGO ALTA</v>
      </c>
      <c r="H43" s="38"/>
      <c r="I43" s="38">
        <v>2</v>
      </c>
      <c r="J43" s="38">
        <v>2</v>
      </c>
      <c r="K43" s="38" t="s">
        <v>15</v>
      </c>
      <c r="L43" s="38" t="str">
        <f t="shared" si="6"/>
        <v>ZONA DE RIESGO BAJA</v>
      </c>
      <c r="M43" s="65" t="str">
        <f t="shared" si="2"/>
        <v>Asumir el Riesgo</v>
      </c>
      <c r="N43" s="135"/>
      <c r="O43" s="110"/>
      <c r="P43" s="110"/>
      <c r="Q43" s="110"/>
    </row>
    <row r="44" spans="1:17" ht="79.5" customHeight="1" thickBot="1" thickTop="1">
      <c r="A44" s="38" t="str">
        <f>'ANALISIS DEL RIESGO'!A44</f>
        <v>CA01315-P</v>
      </c>
      <c r="B44" s="38" t="str">
        <f>'ANALISIS DEL RIESGO'!B44</f>
        <v>GESTION DE BIENES TRANSFERIDOS</v>
      </c>
      <c r="C44" s="38" t="str">
        <f>'ANALISIS DEL RIESGO'!C44</f>
        <v>QUE NO SE TOMEN LAS ACCIONES DE MEJORA EN EL CUMPLIMIENTO DEL OBJETIVO DEL PROCESO </v>
      </c>
      <c r="D44" s="38">
        <f>'ANALISIS DEL RIESGO'!D44</f>
        <v>3</v>
      </c>
      <c r="E44" s="38">
        <f>'ANALISIS DEL RIESGO'!E44</f>
        <v>2</v>
      </c>
      <c r="F44" s="38" t="s">
        <v>16</v>
      </c>
      <c r="G44" s="38" t="str">
        <f t="shared" si="5"/>
        <v>ZONA DE RIESGO MODERADA</v>
      </c>
      <c r="H44" s="38"/>
      <c r="I44" s="38">
        <v>2</v>
      </c>
      <c r="J44" s="38">
        <v>2</v>
      </c>
      <c r="K44" s="38" t="s">
        <v>15</v>
      </c>
      <c r="L44" s="38" t="str">
        <f t="shared" si="6"/>
        <v>ZONA DE RIESGO BAJA</v>
      </c>
      <c r="M44" s="65" t="str">
        <f t="shared" si="2"/>
        <v>Asumir el Riesgo</v>
      </c>
      <c r="N44" s="135"/>
      <c r="O44" s="110"/>
      <c r="P44" s="110"/>
      <c r="Q44" s="110"/>
    </row>
    <row r="45" spans="1:17" ht="79.5" customHeight="1" thickBot="1" thickTop="1">
      <c r="A45" s="38" t="str">
        <f>'ANALISIS DEL RIESGO'!A45</f>
        <v>CA01817-P</v>
      </c>
      <c r="B45" s="38" t="str">
        <f>'ANALISIS DEL RIESGO'!B45</f>
        <v>GESTION DE BIENES TRANSFERIDOS</v>
      </c>
      <c r="C45" s="38" t="str">
        <f>'ANALISIS DEL RIESGO'!C45</f>
        <v>QUE NO SE DE UN CORRECTO FUNCIONAMIENTO DEL SISTEMA DE GESTIÓN </v>
      </c>
      <c r="D45" s="38">
        <f>'ANALISIS DEL RIESGO'!D45</f>
        <v>3</v>
      </c>
      <c r="E45" s="38">
        <f>'ANALISIS DEL RIESGO'!E45</f>
        <v>3</v>
      </c>
      <c r="F45" s="38" t="s">
        <v>17</v>
      </c>
      <c r="G45" s="38" t="str">
        <f t="shared" si="5"/>
        <v>ZONA DE RIESGO ALTA</v>
      </c>
      <c r="H45" s="38"/>
      <c r="I45" s="38">
        <v>3</v>
      </c>
      <c r="J45" s="38">
        <v>2</v>
      </c>
      <c r="K45" s="38" t="s">
        <v>16</v>
      </c>
      <c r="L45" s="38" t="str">
        <f t="shared" si="6"/>
        <v>ZONA DE RIESGO MODERADA</v>
      </c>
      <c r="M45" s="65" t="str">
        <f t="shared" si="2"/>
        <v>Asumir el Riesgo, Reducir el Riesgo</v>
      </c>
      <c r="N45" s="135"/>
      <c r="O45" s="110"/>
      <c r="P45" s="110"/>
      <c r="Q45" s="110"/>
    </row>
    <row r="46" spans="1:17" ht="79.5" customHeight="1" thickBot="1" thickTop="1">
      <c r="A46" s="255" t="str">
        <f>'ANALISIS DEL RIESGO'!A46</f>
        <v>CI02117-P</v>
      </c>
      <c r="B46" s="255" t="str">
        <f>'ANALISIS DEL RIESGO'!B46</f>
        <v>GESTION DE PRESTACIONES ECONOMICAS</v>
      </c>
      <c r="C46" s="255" t="str">
        <f>'ANALISIS DEL RIESGO'!C46</f>
        <v>QUE NO SE ESTABLEZCAN LOS RIESGOS INHERENTES AL PROCESO </v>
      </c>
      <c r="D46" s="255">
        <f>'ANALISIS DEL RIESGO'!D46</f>
        <v>3</v>
      </c>
      <c r="E46" s="255">
        <f>'ANALISIS DEL RIESGO'!E46</f>
        <v>2</v>
      </c>
      <c r="F46" s="255" t="s">
        <v>386</v>
      </c>
      <c r="G46" s="255" t="str">
        <f t="shared" si="5"/>
        <v>ZONA DE RIESGO MODERADA</v>
      </c>
      <c r="H46" s="255"/>
      <c r="I46" s="255">
        <v>2</v>
      </c>
      <c r="J46" s="255">
        <v>2</v>
      </c>
      <c r="K46" s="255" t="s">
        <v>388</v>
      </c>
      <c r="L46" s="255" t="str">
        <f t="shared" si="6"/>
        <v>ZONA DE RIESGO BAJA</v>
      </c>
      <c r="M46" s="255" t="str">
        <f t="shared" si="2"/>
        <v>Asumir el Riesgo</v>
      </c>
      <c r="N46" s="150"/>
      <c r="O46" s="147"/>
      <c r="P46" s="147"/>
      <c r="Q46" s="147"/>
    </row>
    <row r="47" spans="1:17" ht="76.5" customHeight="1" thickBot="1" thickTop="1">
      <c r="A47" s="160" t="str">
        <f>'ANALISIS DEL RIESGO'!A47</f>
        <v>CI00717-P</v>
      </c>
      <c r="B47" s="160" t="str">
        <f>'ANALISIS DEL RIESGO'!B47</f>
        <v>ASISTENCIA JURIDICA </v>
      </c>
      <c r="C47" s="160" t="str">
        <f>'ANALISIS DEL RIESGO'!C47</f>
        <v>QUE NO SE PUEDA VERIFICAR LAS EVIDENCIAS EN LA AUDITORIA POR PARTE DE LA OFICINA DE  CONTROL INTRERNO Y CONLLEVE A UNA NO CONFORMIDAD DEL PROCESO ASISTENCIA JURIDICA </v>
      </c>
      <c r="D47" s="160">
        <f>'ANALISIS DEL RIESGO'!D47</f>
        <v>3</v>
      </c>
      <c r="E47" s="160">
        <f>'ANALISIS DEL RIESGO'!E47</f>
        <v>3</v>
      </c>
      <c r="F47" s="160" t="s">
        <v>17</v>
      </c>
      <c r="G47" s="160" t="str">
        <f t="shared" si="5"/>
        <v>ZONA DE RIESGO ALTA</v>
      </c>
      <c r="H47" s="160"/>
      <c r="I47" s="160">
        <v>2</v>
      </c>
      <c r="J47" s="160">
        <v>2</v>
      </c>
      <c r="K47" s="160" t="s">
        <v>15</v>
      </c>
      <c r="L47" s="160" t="str">
        <f t="shared" si="6"/>
        <v>ZONA DE RIESGO BAJA</v>
      </c>
      <c r="M47" s="65" t="str">
        <f aca="true" t="shared" si="7" ref="M47:M52">IF(K47="B",$N$2,IF(K47="M",$O$2,IF(K47="A",$P$2,IF(K47="E",$Q$2,"0"))))</f>
        <v>Asumir el Riesgo</v>
      </c>
      <c r="N47" s="85"/>
      <c r="O47" s="85"/>
      <c r="P47" s="85"/>
      <c r="Q47" s="85"/>
    </row>
    <row r="48" spans="1:17" ht="72.75" customHeight="1" thickBot="1" thickTop="1">
      <c r="A48" s="148" t="str">
        <f>'ANALISIS DEL RIESGO'!A48</f>
        <v>CA1217-P</v>
      </c>
      <c r="B48" s="148" t="str">
        <f>'ANALISIS DEL RIESGO'!B48</f>
        <v>SEGUIMIENTO Y EVALUACION INDEPENDIENTE </v>
      </c>
      <c r="C48" s="148" t="str">
        <f>'ANALISIS DEL RIESGO'!C48</f>
        <v>NO CUMPLIMIENTO DEL QUE HACER DEL PROCESO Y OFICINA DE CONTROL INTERNO  </v>
      </c>
      <c r="D48" s="148">
        <f>'ANALISIS DEL RIESGO'!D48</f>
        <v>4</v>
      </c>
      <c r="E48" s="148">
        <f>'ANALISIS DEL RIESGO'!E48</f>
        <v>4</v>
      </c>
      <c r="F48" s="148" t="s">
        <v>19</v>
      </c>
      <c r="G48" s="148" t="str">
        <f t="shared" si="5"/>
        <v>ZONA DE RIESGO EXTREMA</v>
      </c>
      <c r="H48" s="148" t="s">
        <v>431</v>
      </c>
      <c r="I48" s="148">
        <v>3</v>
      </c>
      <c r="J48" s="148">
        <v>3</v>
      </c>
      <c r="K48" s="148" t="s">
        <v>17</v>
      </c>
      <c r="L48" s="148" t="str">
        <f t="shared" si="6"/>
        <v>ZONA DE RIESGO ALTA</v>
      </c>
      <c r="M48" s="148" t="str">
        <f t="shared" si="7"/>
        <v>Reducir el Riesgo, Evitar, Compartir o Transferir el Riesgo</v>
      </c>
      <c r="N48" s="85"/>
      <c r="O48" s="85"/>
      <c r="P48" s="85"/>
      <c r="Q48" s="85"/>
    </row>
    <row r="49" spans="1:17" ht="60.75" customHeight="1" thickBot="1" thickTop="1">
      <c r="A49" s="148" t="str">
        <f>'ANALISIS DEL RIESGO'!A49</f>
        <v>CA1417-P</v>
      </c>
      <c r="B49" s="148" t="str">
        <f>'ANALISIS DEL RIESGO'!B49</f>
        <v>SEGUIMIENTO Y EVALUACION INDEPENDIENTE </v>
      </c>
      <c r="C49" s="148" t="str">
        <f>'ANALISIS DEL RIESGO'!C49</f>
        <v>INCUMPLIMIENTO A LA NORMAS DE GESTIÓN DOCUMENTAL  </v>
      </c>
      <c r="D49" s="148">
        <v>3</v>
      </c>
      <c r="E49" s="148">
        <v>3</v>
      </c>
      <c r="F49" s="148" t="s">
        <v>17</v>
      </c>
      <c r="G49" s="148" t="str">
        <f t="shared" si="5"/>
        <v>ZONA DE RIESGO ALTA</v>
      </c>
      <c r="H49" s="148" t="s">
        <v>437</v>
      </c>
      <c r="I49" s="148">
        <v>3</v>
      </c>
      <c r="J49" s="148">
        <v>2</v>
      </c>
      <c r="K49" s="148" t="s">
        <v>15</v>
      </c>
      <c r="L49" s="148" t="str">
        <f t="shared" si="6"/>
        <v>ZONA DE RIESGO BAJA</v>
      </c>
      <c r="M49" s="148" t="str">
        <f t="shared" si="7"/>
        <v>Asumir el Riesgo</v>
      </c>
      <c r="N49" s="85"/>
      <c r="O49" s="85"/>
      <c r="P49" s="85"/>
      <c r="Q49" s="85"/>
    </row>
    <row r="50" spans="1:17" ht="60.75" customHeight="1" thickBot="1" thickTop="1">
      <c r="A50" s="148" t="str">
        <f>'ANALISIS DEL RIESGO'!A50</f>
        <v>CA1517-P</v>
      </c>
      <c r="B50" s="148" t="str">
        <f>'ANALISIS DEL RIESGO'!B50</f>
        <v>SEGUIMIENTO Y EVALUACION INDEPENDIENTE </v>
      </c>
      <c r="C50" s="148" t="str">
        <f>'ANALISIS DEL RIESGO'!C50</f>
        <v>INCUMPLIMIENTO A LA NORMAS DE GESTIÓN DOCUMENTAL  </v>
      </c>
      <c r="D50" s="148">
        <v>3</v>
      </c>
      <c r="E50" s="148">
        <v>3</v>
      </c>
      <c r="F50" s="148" t="s">
        <v>19</v>
      </c>
      <c r="G50" s="148" t="str">
        <f t="shared" si="5"/>
        <v>ZONA DE RIESGO EXTREMA</v>
      </c>
      <c r="H50" s="148" t="s">
        <v>437</v>
      </c>
      <c r="I50" s="148">
        <v>3</v>
      </c>
      <c r="J50" s="148">
        <v>2</v>
      </c>
      <c r="K50" s="148" t="s">
        <v>15</v>
      </c>
      <c r="L50" s="148" t="str">
        <f t="shared" si="6"/>
        <v>ZONA DE RIESGO BAJA</v>
      </c>
      <c r="M50" s="148" t="str">
        <f t="shared" si="7"/>
        <v>Asumir el Riesgo</v>
      </c>
      <c r="N50" s="85"/>
      <c r="O50" s="85"/>
      <c r="P50" s="85"/>
      <c r="Q50" s="85"/>
    </row>
    <row r="51" spans="1:17" ht="60.75" customHeight="1" thickBot="1" thickTop="1">
      <c r="A51" s="148" t="str">
        <f>'ANALISIS DEL RIESGO'!A51</f>
        <v>CA1617-P</v>
      </c>
      <c r="B51" s="148" t="str">
        <f>'ANALISIS DEL RIESGO'!B51</f>
        <v>SEGUIMIENTO Y EVALUACION INDEPENDIENTE </v>
      </c>
      <c r="C51" s="148" t="str">
        <f>'ANALISIS DEL RIESGO'!C51</f>
        <v>INCUMPLIMIENTO A LA NORMA  NTCGP:1000-2009 e ISO -9001-2008.</v>
      </c>
      <c r="D51" s="148">
        <v>3</v>
      </c>
      <c r="E51" s="148">
        <v>3</v>
      </c>
      <c r="F51" s="148" t="s">
        <v>17</v>
      </c>
      <c r="G51" s="148" t="str">
        <f t="shared" si="5"/>
        <v>ZONA DE RIESGO ALTA</v>
      </c>
      <c r="H51" s="148"/>
      <c r="I51" s="148">
        <v>3</v>
      </c>
      <c r="J51" s="148">
        <v>2</v>
      </c>
      <c r="K51" s="148" t="s">
        <v>15</v>
      </c>
      <c r="L51" s="148" t="str">
        <f t="shared" si="6"/>
        <v>ZONA DE RIESGO BAJA</v>
      </c>
      <c r="M51" s="148" t="str">
        <f t="shared" si="7"/>
        <v>Asumir el Riesgo</v>
      </c>
      <c r="N51" s="85"/>
      <c r="O51" s="85"/>
      <c r="P51" s="85"/>
      <c r="Q51" s="85"/>
    </row>
    <row r="52" spans="1:17" ht="60.75" customHeight="1" thickBot="1" thickTop="1">
      <c r="A52" s="148" t="str">
        <f>'ANALISIS DEL RIESGO'!A52</f>
        <v>CA1717-P</v>
      </c>
      <c r="B52" s="148" t="str">
        <f>'ANALISIS DEL RIESGO'!B52</f>
        <v>SEGUIMIENTO Y EVALUACION INDEPENDIENTE </v>
      </c>
      <c r="C52" s="148" t="str">
        <f>'ANALISIS DEL RIESGO'!C52</f>
        <v>NO MEDIR LAS ACTIVIDADES DE EFICIENCIA Y EFICACIA DE DESARROLLO DEL PROCESO </v>
      </c>
      <c r="D52" s="148">
        <v>3</v>
      </c>
      <c r="E52" s="148">
        <v>3</v>
      </c>
      <c r="F52" s="148" t="s">
        <v>17</v>
      </c>
      <c r="G52" s="148" t="str">
        <f t="shared" si="5"/>
        <v>ZONA DE RIESGO ALTA</v>
      </c>
      <c r="H52" s="148"/>
      <c r="I52" s="148">
        <v>3</v>
      </c>
      <c r="J52" s="148">
        <v>2</v>
      </c>
      <c r="K52" s="148" t="s">
        <v>15</v>
      </c>
      <c r="L52" s="148" t="str">
        <f t="shared" si="6"/>
        <v>ZONA DE RIESGO BAJA</v>
      </c>
      <c r="M52" s="148" t="str">
        <f t="shared" si="7"/>
        <v>Asumir el Riesgo</v>
      </c>
      <c r="N52" s="85"/>
      <c r="O52" s="85"/>
      <c r="P52" s="85"/>
      <c r="Q52" s="85"/>
    </row>
    <row r="53" ht="13.5" thickTop="1"/>
  </sheetData>
  <sheetProtection/>
  <mergeCells count="16">
    <mergeCell ref="B6:B7"/>
    <mergeCell ref="C6:C7"/>
    <mergeCell ref="D6:E6"/>
    <mergeCell ref="G6:G7"/>
    <mergeCell ref="H6:H7"/>
    <mergeCell ref="I6:J6"/>
    <mergeCell ref="A6:A7"/>
    <mergeCell ref="A1:C4"/>
    <mergeCell ref="D1:J2"/>
    <mergeCell ref="L1:M3"/>
    <mergeCell ref="D3:J3"/>
    <mergeCell ref="D4:G4"/>
    <mergeCell ref="H4:J4"/>
    <mergeCell ref="L4:M4"/>
    <mergeCell ref="L6:L7"/>
    <mergeCell ref="M6:M7"/>
  </mergeCells>
  <conditionalFormatting sqref="H27:H35 G8:G47 L8:M47">
    <cfRule type="containsText" priority="585" dxfId="2" operator="containsText" text="Zona de Riesgo Extrema">
      <formula>NOT(ISERROR(SEARCH("Zona de Riesgo Extrema",G8)))</formula>
    </cfRule>
    <cfRule type="containsText" priority="586" dxfId="1" operator="containsText" text="Zona de Riesgo Alta">
      <formula>NOT(ISERROR(SEARCH("Zona de Riesgo Alta",G8)))</formula>
    </cfRule>
    <cfRule type="containsText" priority="587" dxfId="0" operator="containsText" text="Zona de Riesgo Moderada">
      <formula>NOT(ISERROR(SEARCH("Zona de Riesgo Moderada",G8)))</formula>
    </cfRule>
    <cfRule type="containsText" priority="588" dxfId="40" operator="containsText" text="Zona de Riesgo Baja">
      <formula>NOT(ISERROR(SEARCH("Zona de Riesgo Baja",G8)))</formula>
    </cfRule>
  </conditionalFormatting>
  <conditionalFormatting sqref="L1:L7 L53:L65536">
    <cfRule type="containsText" priority="581" dxfId="2" operator="containsText" text="Zona de Riesgo Extrema">
      <formula>NOT(ISERROR(SEARCH("Zona de Riesgo Extrema",L1)))</formula>
    </cfRule>
    <cfRule type="containsText" priority="582" dxfId="10" operator="containsText" text="Zona de Riesgo Baja">
      <formula>NOT(ISERROR(SEARCH("Zona de Riesgo Baja",L1)))</formula>
    </cfRule>
    <cfRule type="containsText" priority="583" dxfId="9" operator="containsText" text="Zona de Riesgo Moderada">
      <formula>NOT(ISERROR(SEARCH("Zona de Riesgo Moderada",L1)))</formula>
    </cfRule>
    <cfRule type="containsText" priority="584" dxfId="1" operator="containsText" text="Zona de Riesgo Alta">
      <formula>NOT(ISERROR(SEARCH("Zona de Riesgo Alta",L1)))</formula>
    </cfRule>
  </conditionalFormatting>
  <conditionalFormatting sqref="G48 L48:M48">
    <cfRule type="containsText" priority="29" dxfId="2" operator="containsText" text="Zona de Riesgo Extrema">
      <formula>NOT(ISERROR(SEARCH("Zona de Riesgo Extrema",G48)))</formula>
    </cfRule>
    <cfRule type="containsText" priority="30" dxfId="1" operator="containsText" text="Zona de Riesgo Alta">
      <formula>NOT(ISERROR(SEARCH("Zona de Riesgo Alta",G48)))</formula>
    </cfRule>
    <cfRule type="containsText" priority="31" dxfId="0" operator="containsText" text="Zona de Riesgo Moderada">
      <formula>NOT(ISERROR(SEARCH("Zona de Riesgo Moderada",G48)))</formula>
    </cfRule>
    <cfRule type="containsText" priority="32" dxfId="40" operator="containsText" text="Zona de Riesgo Baja">
      <formula>NOT(ISERROR(SEARCH("Zona de Riesgo Baja",G48)))</formula>
    </cfRule>
  </conditionalFormatting>
  <conditionalFormatting sqref="G49:G51 L49:M51">
    <cfRule type="containsText" priority="21" dxfId="2" operator="containsText" text="Zona de Riesgo Extrema">
      <formula>NOT(ISERROR(SEARCH("Zona de Riesgo Extrema",G49)))</formula>
    </cfRule>
    <cfRule type="containsText" priority="22" dxfId="1" operator="containsText" text="Zona de Riesgo Alta">
      <formula>NOT(ISERROR(SEARCH("Zona de Riesgo Alta",G49)))</formula>
    </cfRule>
    <cfRule type="containsText" priority="23" dxfId="0" operator="containsText" text="Zona de Riesgo Moderada">
      <formula>NOT(ISERROR(SEARCH("Zona de Riesgo Moderada",G49)))</formula>
    </cfRule>
    <cfRule type="containsText" priority="24" dxfId="40" operator="containsText" text="Zona de Riesgo Baja">
      <formula>NOT(ISERROR(SEARCH("Zona de Riesgo Baja",G49)))</formula>
    </cfRule>
  </conditionalFormatting>
  <conditionalFormatting sqref="G52 L52:M52">
    <cfRule type="containsText" priority="9" dxfId="2" operator="containsText" text="Zona de Riesgo Extrema">
      <formula>NOT(ISERROR(SEARCH("Zona de Riesgo Extrema",G52)))</formula>
    </cfRule>
    <cfRule type="containsText" priority="10" dxfId="1" operator="containsText" text="Zona de Riesgo Alta">
      <formula>NOT(ISERROR(SEARCH("Zona de Riesgo Alta",G52)))</formula>
    </cfRule>
    <cfRule type="containsText" priority="11" dxfId="0" operator="containsText" text="Zona de Riesgo Moderada">
      <formula>NOT(ISERROR(SEARCH("Zona de Riesgo Moderada",G52)))</formula>
    </cfRule>
    <cfRule type="containsText" priority="12" dxfId="40" operator="containsText" text="Zona de Riesgo Baja">
      <formula>NOT(ISERROR(SEARCH("Zona de Riesgo Baja",G52)))</formula>
    </cfRule>
  </conditionalFormatting>
  <printOptions/>
  <pageMargins left="0.7" right="0.7" top="0.75" bottom="0.75" header="0.3" footer="0.3"/>
  <pageSetup fitToHeight="1" fitToWidth="1" horizontalDpi="600" verticalDpi="600" orientation="landscape" paperSize="14"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J59"/>
  <sheetViews>
    <sheetView tabSelected="1" zoomScale="70" zoomScaleNormal="70" zoomScalePageLayoutView="0" workbookViewId="0" topLeftCell="A1">
      <pane xSplit="4" ySplit="8" topLeftCell="N54" activePane="bottomRight" state="frozen"/>
      <selection pane="topLeft" activeCell="A1" sqref="A1"/>
      <selection pane="topRight" activeCell="E1" sqref="E1"/>
      <selection pane="bottomLeft" activeCell="A9" sqref="A9"/>
      <selection pane="bottomRight" activeCell="S58" sqref="S58"/>
    </sheetView>
  </sheetViews>
  <sheetFormatPr defaultColWidth="11.421875" defaultRowHeight="12.75"/>
  <cols>
    <col min="1" max="1" width="20.7109375" style="14" customWidth="1"/>
    <col min="2" max="2" width="18.28125" style="14" customWidth="1"/>
    <col min="3" max="3" width="17.00390625" style="14" customWidth="1"/>
    <col min="4" max="4" width="22.7109375" style="14" customWidth="1"/>
    <col min="5" max="5" width="29.57421875" style="14" customWidth="1"/>
    <col min="6" max="6" width="20.00390625" style="14" customWidth="1"/>
    <col min="7" max="7" width="18.140625" style="14" customWidth="1"/>
    <col min="8" max="8" width="70.28125" style="14" customWidth="1"/>
    <col min="9" max="9" width="13.57421875" style="7" customWidth="1"/>
    <col min="10" max="10" width="12.57421875" style="7" customWidth="1"/>
    <col min="11" max="11" width="18.7109375" style="7" customWidth="1"/>
    <col min="12" max="12" width="30.421875" style="11" customWidth="1"/>
    <col min="13" max="13" width="52.8515625" style="7" bestFit="1" customWidth="1"/>
    <col min="14" max="14" width="14.00390625" style="54" customWidth="1"/>
    <col min="15" max="15" width="14.140625" style="54" customWidth="1"/>
    <col min="16" max="16" width="12.421875" style="329" customWidth="1"/>
    <col min="17" max="17" width="78.8515625" style="229" customWidth="1"/>
    <col min="18" max="18" width="51.57421875" style="188" customWidth="1"/>
    <col min="19" max="19" width="24.28125" style="7" customWidth="1"/>
    <col min="20" max="20" width="18.28125" style="7" customWidth="1"/>
    <col min="21" max="21" width="19.00390625" style="7" customWidth="1"/>
    <col min="22" max="22" width="18.7109375" style="7" customWidth="1"/>
    <col min="23" max="166" width="11.421875" style="209" customWidth="1"/>
    <col min="167" max="16384" width="11.421875" style="7" customWidth="1"/>
  </cols>
  <sheetData>
    <row r="1" spans="1:22" ht="25.5" customHeight="1" thickBot="1" thickTop="1">
      <c r="A1" s="453" t="s">
        <v>47</v>
      </c>
      <c r="B1" s="454"/>
      <c r="C1" s="454"/>
      <c r="D1" s="455" t="s">
        <v>0</v>
      </c>
      <c r="E1" s="455"/>
      <c r="F1" s="455"/>
      <c r="G1" s="455"/>
      <c r="H1" s="455"/>
      <c r="I1" s="455"/>
      <c r="J1" s="455"/>
      <c r="K1" s="455"/>
      <c r="L1" s="455"/>
      <c r="M1" s="455"/>
      <c r="N1" s="455"/>
      <c r="O1" s="455"/>
      <c r="P1" s="455"/>
      <c r="Q1" s="455"/>
      <c r="R1" s="455"/>
      <c r="S1" s="455"/>
      <c r="T1" s="455"/>
      <c r="U1" s="435"/>
      <c r="V1" s="435"/>
    </row>
    <row r="2" spans="1:22" ht="27" customHeight="1" thickBot="1" thickTop="1">
      <c r="A2" s="454"/>
      <c r="B2" s="454"/>
      <c r="C2" s="454"/>
      <c r="D2" s="455"/>
      <c r="E2" s="455"/>
      <c r="F2" s="455"/>
      <c r="G2" s="455"/>
      <c r="H2" s="455"/>
      <c r="I2" s="455"/>
      <c r="J2" s="455"/>
      <c r="K2" s="455"/>
      <c r="L2" s="455"/>
      <c r="M2" s="455"/>
      <c r="N2" s="455"/>
      <c r="O2" s="455"/>
      <c r="P2" s="455"/>
      <c r="Q2" s="455"/>
      <c r="R2" s="455"/>
      <c r="S2" s="455"/>
      <c r="T2" s="455"/>
      <c r="U2" s="435"/>
      <c r="V2" s="435"/>
    </row>
    <row r="3" spans="1:22" ht="15" customHeight="1" thickBot="1" thickTop="1">
      <c r="A3" s="454"/>
      <c r="B3" s="454"/>
      <c r="C3" s="454"/>
      <c r="D3" s="439" t="s">
        <v>48</v>
      </c>
      <c r="E3" s="439"/>
      <c r="F3" s="439"/>
      <c r="G3" s="439"/>
      <c r="H3" s="439"/>
      <c r="I3" s="439"/>
      <c r="J3" s="439"/>
      <c r="K3" s="439"/>
      <c r="L3" s="439"/>
      <c r="M3" s="439"/>
      <c r="N3" s="439"/>
      <c r="O3" s="439"/>
      <c r="P3" s="439"/>
      <c r="Q3" s="439"/>
      <c r="R3" s="439"/>
      <c r="S3" s="439"/>
      <c r="T3" s="439"/>
      <c r="U3" s="435"/>
      <c r="V3" s="435"/>
    </row>
    <row r="4" spans="1:22" ht="2.25" customHeight="1" thickBot="1" thickTop="1">
      <c r="A4" s="454"/>
      <c r="B4" s="454"/>
      <c r="C4" s="454"/>
      <c r="D4" s="439"/>
      <c r="E4" s="439"/>
      <c r="F4" s="439"/>
      <c r="G4" s="439"/>
      <c r="H4" s="439"/>
      <c r="I4" s="439"/>
      <c r="J4" s="439"/>
      <c r="K4" s="439"/>
      <c r="L4" s="439"/>
      <c r="M4" s="439"/>
      <c r="N4" s="439"/>
      <c r="O4" s="439"/>
      <c r="P4" s="439"/>
      <c r="Q4" s="439"/>
      <c r="R4" s="439"/>
      <c r="S4" s="439"/>
      <c r="T4" s="439"/>
      <c r="U4" s="435"/>
      <c r="V4" s="435"/>
    </row>
    <row r="5" spans="1:22" ht="15" customHeight="1" hidden="1" thickBot="1" thickTop="1">
      <c r="A5" s="433" t="s">
        <v>49</v>
      </c>
      <c r="B5" s="433"/>
      <c r="C5" s="433"/>
      <c r="D5" s="433" t="s">
        <v>50</v>
      </c>
      <c r="E5" s="433"/>
      <c r="F5" s="433"/>
      <c r="G5" s="433"/>
      <c r="H5" s="433"/>
      <c r="I5" s="433"/>
      <c r="J5" s="433"/>
      <c r="K5" s="433"/>
      <c r="L5" s="433"/>
      <c r="M5" s="433" t="s">
        <v>41</v>
      </c>
      <c r="N5" s="433"/>
      <c r="O5" s="433"/>
      <c r="P5" s="433"/>
      <c r="Q5" s="433"/>
      <c r="R5" s="433"/>
      <c r="S5" s="433"/>
      <c r="T5" s="433"/>
      <c r="U5" s="433" t="s">
        <v>6</v>
      </c>
      <c r="V5" s="433"/>
    </row>
    <row r="6" ht="20.25" customHeight="1" hidden="1" thickBot="1" thickTop="1"/>
    <row r="7" spans="1:22" ht="39.75" customHeight="1" thickBot="1" thickTop="1">
      <c r="A7" s="418" t="s">
        <v>51</v>
      </c>
      <c r="B7" s="418" t="s">
        <v>52</v>
      </c>
      <c r="C7" s="418" t="s">
        <v>53</v>
      </c>
      <c r="D7" s="418" t="s">
        <v>26</v>
      </c>
      <c r="E7" s="418" t="s">
        <v>28</v>
      </c>
      <c r="F7" s="417" t="s">
        <v>35</v>
      </c>
      <c r="G7" s="417"/>
      <c r="H7" s="417" t="s">
        <v>54</v>
      </c>
      <c r="I7" s="418" t="s">
        <v>55</v>
      </c>
      <c r="J7" s="418" t="s">
        <v>56</v>
      </c>
      <c r="K7" s="340" t="s">
        <v>57</v>
      </c>
      <c r="L7" s="418" t="s">
        <v>58</v>
      </c>
      <c r="M7" s="418" t="s">
        <v>59</v>
      </c>
      <c r="N7" s="447" t="s">
        <v>60</v>
      </c>
      <c r="O7" s="447" t="s">
        <v>61</v>
      </c>
      <c r="P7" s="449" t="s">
        <v>62</v>
      </c>
      <c r="Q7" s="437" t="s">
        <v>190</v>
      </c>
      <c r="R7" s="417" t="s">
        <v>63</v>
      </c>
      <c r="S7" s="339" t="s">
        <v>64</v>
      </c>
      <c r="T7" s="339" t="s">
        <v>65</v>
      </c>
      <c r="U7" s="417" t="s">
        <v>192</v>
      </c>
      <c r="V7" s="445" t="s">
        <v>66</v>
      </c>
    </row>
    <row r="8" spans="1:22" ht="54.75" customHeight="1" thickBot="1" thickTop="1">
      <c r="A8" s="436"/>
      <c r="B8" s="436"/>
      <c r="C8" s="436"/>
      <c r="D8" s="436"/>
      <c r="E8" s="436"/>
      <c r="F8" s="342" t="s">
        <v>7</v>
      </c>
      <c r="G8" s="342" t="s">
        <v>8</v>
      </c>
      <c r="H8" s="444"/>
      <c r="I8" s="436"/>
      <c r="J8" s="436"/>
      <c r="K8" s="343" t="s">
        <v>67</v>
      </c>
      <c r="L8" s="436"/>
      <c r="M8" s="436"/>
      <c r="N8" s="448"/>
      <c r="O8" s="448"/>
      <c r="P8" s="450"/>
      <c r="Q8" s="438"/>
      <c r="R8" s="444"/>
      <c r="S8" s="343" t="s">
        <v>191</v>
      </c>
      <c r="T8" s="343" t="s">
        <v>68</v>
      </c>
      <c r="U8" s="444"/>
      <c r="V8" s="446"/>
    </row>
    <row r="9" spans="1:166" s="64" customFormat="1" ht="51" customHeight="1" thickBot="1" thickTop="1">
      <c r="A9" s="488" t="str">
        <f>+'MAPA DE RIESGOS'!A8</f>
        <v>CI01813-P</v>
      </c>
      <c r="B9" s="486" t="s">
        <v>137</v>
      </c>
      <c r="C9" s="442" t="s">
        <v>138</v>
      </c>
      <c r="D9" s="440" t="str">
        <f>'MAPA DE RIESGOS'!B8</f>
        <v>DIRECCIONAMIENTO ESTRATÉGICO</v>
      </c>
      <c r="E9" s="440" t="str">
        <f>'MAPA DE RIESGOS'!C8</f>
        <v>POSIBLE CONSTRUCCIÓN DE LA DOFA DE MANERA INADECUADA</v>
      </c>
      <c r="F9" s="440">
        <f>'MAPA DE RIESGOS'!D8</f>
        <v>5</v>
      </c>
      <c r="G9" s="440">
        <f>'MAPA DE RIESGOS'!E8</f>
        <v>2</v>
      </c>
      <c r="H9" s="279" t="s">
        <v>139</v>
      </c>
      <c r="I9" s="217">
        <v>41429</v>
      </c>
      <c r="J9" s="217">
        <v>42063</v>
      </c>
      <c r="K9" s="217" t="str">
        <f aca="true" t="shared" si="0" ref="K9:K31">IF(P9=100%,("T"),(IF(P9=0%,("SI"),("P"))))</f>
        <v>P</v>
      </c>
      <c r="L9" s="440" t="s">
        <v>140</v>
      </c>
      <c r="M9" s="440" t="s">
        <v>91</v>
      </c>
      <c r="N9" s="475">
        <v>40</v>
      </c>
      <c r="O9" s="471">
        <v>1</v>
      </c>
      <c r="P9" s="473">
        <v>0.4</v>
      </c>
      <c r="Q9" s="469" t="s">
        <v>501</v>
      </c>
      <c r="R9" s="451" t="s">
        <v>518</v>
      </c>
      <c r="S9" s="440" t="s">
        <v>516</v>
      </c>
      <c r="T9" s="440" t="s">
        <v>519</v>
      </c>
      <c r="U9" s="442">
        <v>43493</v>
      </c>
      <c r="V9" s="440" t="s">
        <v>517</v>
      </c>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c r="BT9" s="209"/>
      <c r="BU9" s="209"/>
      <c r="BV9" s="209"/>
      <c r="BW9" s="209"/>
      <c r="BX9" s="209"/>
      <c r="BY9" s="209"/>
      <c r="BZ9" s="209"/>
      <c r="CA9" s="209"/>
      <c r="CB9" s="209"/>
      <c r="CC9" s="209"/>
      <c r="CD9" s="209"/>
      <c r="CE9" s="209"/>
      <c r="CF9" s="209"/>
      <c r="CG9" s="209"/>
      <c r="CH9" s="209"/>
      <c r="CI9" s="209"/>
      <c r="CJ9" s="209"/>
      <c r="CK9" s="209"/>
      <c r="CL9" s="209"/>
      <c r="CM9" s="209"/>
      <c r="CN9" s="209"/>
      <c r="CO9" s="209"/>
      <c r="CP9" s="209"/>
      <c r="CQ9" s="209"/>
      <c r="CR9" s="209"/>
      <c r="CS9" s="209"/>
      <c r="CT9" s="209"/>
      <c r="CU9" s="209"/>
      <c r="CV9" s="209"/>
      <c r="CW9" s="209"/>
      <c r="CX9" s="209"/>
      <c r="CY9" s="209"/>
      <c r="CZ9" s="209"/>
      <c r="DA9" s="209"/>
      <c r="DB9" s="209"/>
      <c r="DC9" s="209"/>
      <c r="DD9" s="209"/>
      <c r="DE9" s="209"/>
      <c r="DF9" s="209"/>
      <c r="DG9" s="209"/>
      <c r="DH9" s="209"/>
      <c r="DI9" s="209"/>
      <c r="DJ9" s="209"/>
      <c r="DK9" s="209"/>
      <c r="DL9" s="209"/>
      <c r="DM9" s="209"/>
      <c r="DN9" s="209"/>
      <c r="DO9" s="209"/>
      <c r="DP9" s="209"/>
      <c r="DQ9" s="209"/>
      <c r="DR9" s="209"/>
      <c r="DS9" s="209"/>
      <c r="DT9" s="209"/>
      <c r="DU9" s="209"/>
      <c r="DV9" s="209"/>
      <c r="DW9" s="209"/>
      <c r="DX9" s="209"/>
      <c r="DY9" s="209"/>
      <c r="DZ9" s="209"/>
      <c r="EA9" s="209"/>
      <c r="EB9" s="209"/>
      <c r="EC9" s="209"/>
      <c r="ED9" s="209"/>
      <c r="EE9" s="209"/>
      <c r="EF9" s="209"/>
      <c r="EG9" s="209"/>
      <c r="EH9" s="209"/>
      <c r="EI9" s="209"/>
      <c r="EJ9" s="209"/>
      <c r="EK9" s="209"/>
      <c r="EL9" s="209"/>
      <c r="EM9" s="209"/>
      <c r="EN9" s="209"/>
      <c r="EO9" s="209"/>
      <c r="EP9" s="209"/>
      <c r="EQ9" s="209"/>
      <c r="ER9" s="209"/>
      <c r="ES9" s="209"/>
      <c r="ET9" s="209"/>
      <c r="EU9" s="209"/>
      <c r="EV9" s="209"/>
      <c r="EW9" s="209"/>
      <c r="EX9" s="209"/>
      <c r="EY9" s="209"/>
      <c r="EZ9" s="209"/>
      <c r="FA9" s="209"/>
      <c r="FB9" s="209"/>
      <c r="FC9" s="209"/>
      <c r="FD9" s="209"/>
      <c r="FE9" s="209"/>
      <c r="FF9" s="209"/>
      <c r="FG9" s="209"/>
      <c r="FH9" s="209"/>
      <c r="FI9" s="209"/>
      <c r="FJ9" s="209"/>
    </row>
    <row r="10" spans="1:166" s="64" customFormat="1" ht="55.5" customHeight="1" thickBot="1" thickTop="1">
      <c r="A10" s="489"/>
      <c r="B10" s="487"/>
      <c r="C10" s="443"/>
      <c r="D10" s="441"/>
      <c r="E10" s="441"/>
      <c r="F10" s="441"/>
      <c r="G10" s="441"/>
      <c r="H10" s="279" t="s">
        <v>141</v>
      </c>
      <c r="I10" s="217">
        <v>42063</v>
      </c>
      <c r="J10" s="217">
        <v>42076</v>
      </c>
      <c r="K10" s="217" t="str">
        <f t="shared" si="0"/>
        <v>SI</v>
      </c>
      <c r="L10" s="441"/>
      <c r="M10" s="441"/>
      <c r="N10" s="476"/>
      <c r="O10" s="472"/>
      <c r="P10" s="474"/>
      <c r="Q10" s="470"/>
      <c r="R10" s="452"/>
      <c r="S10" s="441"/>
      <c r="T10" s="441"/>
      <c r="U10" s="443"/>
      <c r="V10" s="441"/>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c r="DL10" s="209"/>
      <c r="DM10" s="209"/>
      <c r="DN10" s="209"/>
      <c r="DO10" s="209"/>
      <c r="DP10" s="209"/>
      <c r="DQ10" s="209"/>
      <c r="DR10" s="209"/>
      <c r="DS10" s="209"/>
      <c r="DT10" s="209"/>
      <c r="DU10" s="209"/>
      <c r="DV10" s="209"/>
      <c r="DW10" s="209"/>
      <c r="DX10" s="209"/>
      <c r="DY10" s="209"/>
      <c r="DZ10" s="209"/>
      <c r="EA10" s="209"/>
      <c r="EB10" s="209"/>
      <c r="EC10" s="209"/>
      <c r="ED10" s="209"/>
      <c r="EE10" s="209"/>
      <c r="EF10" s="209"/>
      <c r="EG10" s="209"/>
      <c r="EH10" s="209"/>
      <c r="EI10" s="209"/>
      <c r="EJ10" s="209"/>
      <c r="EK10" s="209"/>
      <c r="EL10" s="209"/>
      <c r="EM10" s="209"/>
      <c r="EN10" s="209"/>
      <c r="EO10" s="209"/>
      <c r="EP10" s="209"/>
      <c r="EQ10" s="209"/>
      <c r="ER10" s="209"/>
      <c r="ES10" s="209"/>
      <c r="ET10" s="209"/>
      <c r="EU10" s="209"/>
      <c r="EV10" s="209"/>
      <c r="EW10" s="209"/>
      <c r="EX10" s="209"/>
      <c r="EY10" s="209"/>
      <c r="EZ10" s="209"/>
      <c r="FA10" s="209"/>
      <c r="FB10" s="209"/>
      <c r="FC10" s="209"/>
      <c r="FD10" s="209"/>
      <c r="FE10" s="209"/>
      <c r="FF10" s="209"/>
      <c r="FG10" s="209"/>
      <c r="FH10" s="209"/>
      <c r="FI10" s="209"/>
      <c r="FJ10" s="209"/>
    </row>
    <row r="11" spans="1:166" s="64" customFormat="1" ht="85.5" customHeight="1" thickBot="1" thickTop="1">
      <c r="A11" s="78" t="str">
        <f>+'MAPA DE RIESGOS'!A9</f>
        <v>CA03614-P</v>
      </c>
      <c r="B11" s="79">
        <v>41779</v>
      </c>
      <c r="C11" s="267">
        <v>41802</v>
      </c>
      <c r="D11" s="279" t="str">
        <f>'MAPA DE RIESGOS'!B9</f>
        <v>DIRECCIONAMIENTO ESTRATÉGICO</v>
      </c>
      <c r="E11" s="279" t="str">
        <f>'MAPA DE RIESGOS'!C9</f>
        <v>BRINDAR INFORMACIÓN ERRADA DE LA PLANEACIÓN ESTRATÉGICA A LOS FUNCIONARIOS DE LA ENTIDAD</v>
      </c>
      <c r="F11" s="279">
        <f>'MAPA DE RIESGOS'!D9</f>
        <v>5</v>
      </c>
      <c r="G11" s="279">
        <f>'MAPA DE RIESGOS'!E9</f>
        <v>2</v>
      </c>
      <c r="H11" s="279" t="s">
        <v>106</v>
      </c>
      <c r="I11" s="217">
        <v>41913</v>
      </c>
      <c r="J11" s="217">
        <v>42185</v>
      </c>
      <c r="K11" s="217" t="str">
        <f t="shared" si="0"/>
        <v>P</v>
      </c>
      <c r="L11" s="279" t="s">
        <v>116</v>
      </c>
      <c r="M11" s="66" t="s">
        <v>107</v>
      </c>
      <c r="N11" s="301">
        <v>1</v>
      </c>
      <c r="O11" s="301">
        <v>1</v>
      </c>
      <c r="P11" s="330">
        <v>0.6</v>
      </c>
      <c r="Q11" s="366" t="s">
        <v>504</v>
      </c>
      <c r="R11" s="372" t="s">
        <v>544</v>
      </c>
      <c r="S11" s="279" t="s">
        <v>516</v>
      </c>
      <c r="T11" s="279" t="s">
        <v>519</v>
      </c>
      <c r="U11" s="267">
        <v>43493</v>
      </c>
      <c r="V11" s="279" t="s">
        <v>517</v>
      </c>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c r="DE11" s="209"/>
      <c r="DF11" s="209"/>
      <c r="DG11" s="209"/>
      <c r="DH11" s="209"/>
      <c r="DI11" s="209"/>
      <c r="DJ11" s="209"/>
      <c r="DK11" s="209"/>
      <c r="DL11" s="209"/>
      <c r="DM11" s="209"/>
      <c r="DN11" s="209"/>
      <c r="DO11" s="209"/>
      <c r="DP11" s="209"/>
      <c r="DQ11" s="209"/>
      <c r="DR11" s="209"/>
      <c r="DS11" s="209"/>
      <c r="DT11" s="209"/>
      <c r="DU11" s="209"/>
      <c r="DV11" s="209"/>
      <c r="DW11" s="209"/>
      <c r="DX11" s="209"/>
      <c r="DY11" s="209"/>
      <c r="DZ11" s="209"/>
      <c r="EA11" s="209"/>
      <c r="EB11" s="209"/>
      <c r="EC11" s="209"/>
      <c r="ED11" s="209"/>
      <c r="EE11" s="209"/>
      <c r="EF11" s="209"/>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c r="FF11" s="209"/>
      <c r="FG11" s="209"/>
      <c r="FH11" s="209"/>
      <c r="FI11" s="209"/>
      <c r="FJ11" s="209"/>
    </row>
    <row r="12" spans="1:166" s="64" customFormat="1" ht="163.5" customHeight="1" thickBot="1" thickTop="1">
      <c r="A12" s="78" t="str">
        <f>+'MAPA DE RIESGOS'!A10</f>
        <v>CA07014-P</v>
      </c>
      <c r="B12" s="79">
        <v>41904</v>
      </c>
      <c r="C12" s="267">
        <v>41927</v>
      </c>
      <c r="D12" s="279" t="str">
        <f>'MAPA DE RIESGOS'!B10</f>
        <v>DIRECCIONAMIENTO ESTRATÉGICO</v>
      </c>
      <c r="E12" s="279" t="str">
        <f>'MAPA DE RIESGOS'!C10</f>
        <v>INCUMPLIMIENTO DEL DECRETO 943 DE MAYO DE 2014 REFERENTE A LA ACTUALIZACIÓN DEL MECI</v>
      </c>
      <c r="F12" s="279">
        <f>'MAPA DE RIESGOS'!D10</f>
        <v>4</v>
      </c>
      <c r="G12" s="279">
        <f>'MAPA DE RIESGOS'!E10</f>
        <v>2</v>
      </c>
      <c r="H12" s="279" t="s">
        <v>121</v>
      </c>
      <c r="I12" s="217">
        <v>41927</v>
      </c>
      <c r="J12" s="217">
        <v>42062</v>
      </c>
      <c r="K12" s="217" t="str">
        <f t="shared" si="0"/>
        <v>P</v>
      </c>
      <c r="L12" s="279" t="s">
        <v>115</v>
      </c>
      <c r="M12" s="66" t="s">
        <v>122</v>
      </c>
      <c r="N12" s="351">
        <v>0.8</v>
      </c>
      <c r="O12" s="302">
        <v>1</v>
      </c>
      <c r="P12" s="352">
        <v>0.8</v>
      </c>
      <c r="Q12" s="370" t="s">
        <v>488</v>
      </c>
      <c r="R12" s="218" t="s">
        <v>520</v>
      </c>
      <c r="S12" s="279" t="s">
        <v>516</v>
      </c>
      <c r="T12" s="279" t="s">
        <v>519</v>
      </c>
      <c r="U12" s="267">
        <v>43493</v>
      </c>
      <c r="V12" s="279" t="s">
        <v>517</v>
      </c>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c r="DO12" s="209"/>
      <c r="DP12" s="209"/>
      <c r="DQ12" s="209"/>
      <c r="DR12" s="209"/>
      <c r="DS12" s="209"/>
      <c r="DT12" s="209"/>
      <c r="DU12" s="209"/>
      <c r="DV12" s="209"/>
      <c r="DW12" s="209"/>
      <c r="DX12" s="209"/>
      <c r="DY12" s="209"/>
      <c r="DZ12" s="209"/>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row>
    <row r="13" spans="1:166" s="64" customFormat="1" ht="272.25" customHeight="1" thickBot="1" thickTop="1">
      <c r="A13" s="78" t="str">
        <f>+'MAPA DE RIESGOS'!A11</f>
        <v>CA07114-P</v>
      </c>
      <c r="B13" s="79">
        <v>41904</v>
      </c>
      <c r="C13" s="267">
        <v>41927</v>
      </c>
      <c r="D13" s="279" t="str">
        <f>'MAPA DE RIESGOS'!B11</f>
        <v>DIRECCIONAMIENTO ESTRATÉGICO</v>
      </c>
      <c r="E13" s="279" t="str">
        <f>'MAPA DE RIESGOS'!C11</f>
        <v>POSIBLES INCUMPLIMIENTOS REFERENTES A LAS ACTIVIDADES QUE DESARROLLA LA OFICINA</v>
      </c>
      <c r="F13" s="279">
        <f>'MAPA DE RIESGOS'!D11</f>
        <v>4</v>
      </c>
      <c r="G13" s="279">
        <f>'MAPA DE RIESGOS'!E11</f>
        <v>1</v>
      </c>
      <c r="H13" s="279" t="s">
        <v>126</v>
      </c>
      <c r="I13" s="217">
        <v>41927</v>
      </c>
      <c r="J13" s="217">
        <v>41993</v>
      </c>
      <c r="K13" s="217" t="str">
        <f t="shared" si="0"/>
        <v>P</v>
      </c>
      <c r="L13" s="279" t="s">
        <v>115</v>
      </c>
      <c r="M13" s="66" t="s">
        <v>127</v>
      </c>
      <c r="N13" s="351">
        <v>0.8</v>
      </c>
      <c r="O13" s="302">
        <v>1</v>
      </c>
      <c r="P13" s="330">
        <f>N13/O13</f>
        <v>0.8</v>
      </c>
      <c r="Q13" s="370" t="s">
        <v>502</v>
      </c>
      <c r="R13" s="218" t="s">
        <v>521</v>
      </c>
      <c r="S13" s="279" t="s">
        <v>516</v>
      </c>
      <c r="T13" s="279" t="s">
        <v>519</v>
      </c>
      <c r="U13" s="267">
        <v>43493</v>
      </c>
      <c r="V13" s="279" t="s">
        <v>517</v>
      </c>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row>
    <row r="14" spans="1:166" s="64" customFormat="1" ht="177.75" customHeight="1" thickBot="1" thickTop="1">
      <c r="A14" s="78" t="str">
        <f>+'MAPA DE RIESGOS'!A12</f>
        <v>CI03015-P</v>
      </c>
      <c r="B14" s="79">
        <v>42263</v>
      </c>
      <c r="C14" s="267">
        <v>42261</v>
      </c>
      <c r="D14" s="279" t="str">
        <f>'MAPA DE RIESGOS'!B12</f>
        <v>DIRECCIONAMIENTO ESTRATÉGICO</v>
      </c>
      <c r="E14" s="279" t="str">
        <f>'MAPA DE RIESGOS'!C12</f>
        <v>POSIBLE INCUMPLIMIENTO DEL NUMERAL 4,2,2  DE LA NORMA MANUAL DE CALIDAD </v>
      </c>
      <c r="F14" s="279">
        <f>'MAPA DE RIESGOS'!D12</f>
        <v>4</v>
      </c>
      <c r="G14" s="279">
        <f>'MAPA DE RIESGOS'!E12</f>
        <v>3</v>
      </c>
      <c r="H14" s="279" t="s">
        <v>236</v>
      </c>
      <c r="I14" s="217">
        <v>42439</v>
      </c>
      <c r="J14" s="217">
        <v>42551</v>
      </c>
      <c r="K14" s="217" t="str">
        <f t="shared" si="0"/>
        <v>P</v>
      </c>
      <c r="L14" s="279" t="s">
        <v>115</v>
      </c>
      <c r="M14" s="66" t="s">
        <v>237</v>
      </c>
      <c r="N14" s="301">
        <v>1</v>
      </c>
      <c r="O14" s="301">
        <v>10</v>
      </c>
      <c r="P14" s="371">
        <v>0.1</v>
      </c>
      <c r="Q14" s="370" t="s">
        <v>489</v>
      </c>
      <c r="R14" s="218" t="s">
        <v>522</v>
      </c>
      <c r="S14" s="279" t="s">
        <v>516</v>
      </c>
      <c r="T14" s="279" t="s">
        <v>519</v>
      </c>
      <c r="U14" s="267">
        <v>43493</v>
      </c>
      <c r="V14" s="279" t="s">
        <v>517</v>
      </c>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c r="DE14" s="209"/>
      <c r="DF14" s="209"/>
      <c r="DG14" s="209"/>
      <c r="DH14" s="209"/>
      <c r="DI14" s="209"/>
      <c r="DJ14" s="209"/>
      <c r="DK14" s="209"/>
      <c r="DL14" s="209"/>
      <c r="DM14" s="209"/>
      <c r="DN14" s="209"/>
      <c r="DO14" s="209"/>
      <c r="DP14" s="209"/>
      <c r="DQ14" s="209"/>
      <c r="DR14" s="209"/>
      <c r="DS14" s="209"/>
      <c r="DT14" s="209"/>
      <c r="DU14" s="209"/>
      <c r="DV14" s="209"/>
      <c r="DW14" s="209"/>
      <c r="DX14" s="209"/>
      <c r="DY14" s="209"/>
      <c r="DZ14" s="209"/>
      <c r="EA14" s="209"/>
      <c r="EB14" s="209"/>
      <c r="EC14" s="209"/>
      <c r="ED14" s="209"/>
      <c r="EE14" s="209"/>
      <c r="EF14" s="209"/>
      <c r="EG14" s="209"/>
      <c r="EH14" s="209"/>
      <c r="EI14" s="209"/>
      <c r="EJ14" s="209"/>
      <c r="EK14" s="209"/>
      <c r="EL14" s="209"/>
      <c r="EM14" s="209"/>
      <c r="EN14" s="209"/>
      <c r="EO14" s="209"/>
      <c r="EP14" s="209"/>
      <c r="EQ14" s="209"/>
      <c r="ER14" s="209"/>
      <c r="ES14" s="209"/>
      <c r="ET14" s="209"/>
      <c r="EU14" s="209"/>
      <c r="EV14" s="209"/>
      <c r="EW14" s="209"/>
      <c r="EX14" s="209"/>
      <c r="EY14" s="209"/>
      <c r="EZ14" s="209"/>
      <c r="FA14" s="209"/>
      <c r="FB14" s="209"/>
      <c r="FC14" s="209"/>
      <c r="FD14" s="209"/>
      <c r="FE14" s="209"/>
      <c r="FF14" s="209"/>
      <c r="FG14" s="209"/>
      <c r="FH14" s="209"/>
      <c r="FI14" s="209"/>
      <c r="FJ14" s="209"/>
    </row>
    <row r="15" spans="1:166" s="64" customFormat="1" ht="65.25" customHeight="1" thickBot="1" thickTop="1">
      <c r="A15" s="78" t="str">
        <f>+'MAPA DE RIESGOS'!A13</f>
        <v>CI03115-P</v>
      </c>
      <c r="B15" s="79">
        <v>42263</v>
      </c>
      <c r="C15" s="267">
        <v>42261</v>
      </c>
      <c r="D15" s="279" t="str">
        <f>'MAPA DE RIESGOS'!B13</f>
        <v>DIRECCIONAMIENTO ESTRATÉGICO</v>
      </c>
      <c r="E15" s="279" t="str">
        <f>'MAPA DE RIESGOS'!C13</f>
        <v>posible contruccion de la Matriz del Plan Anticorrupción y sus componentes no acorde a la metodologia actual </v>
      </c>
      <c r="F15" s="279">
        <f>'MAPA DE RIESGOS'!D13</f>
        <v>4</v>
      </c>
      <c r="G15" s="279">
        <f>'MAPA DE RIESGOS'!E13</f>
        <v>3</v>
      </c>
      <c r="H15" s="279" t="s">
        <v>240</v>
      </c>
      <c r="I15" s="217">
        <v>42439</v>
      </c>
      <c r="J15" s="217">
        <v>42459</v>
      </c>
      <c r="K15" s="217" t="str">
        <f t="shared" si="0"/>
        <v>P</v>
      </c>
      <c r="L15" s="279" t="s">
        <v>241</v>
      </c>
      <c r="M15" s="66" t="s">
        <v>242</v>
      </c>
      <c r="N15" s="301">
        <v>1</v>
      </c>
      <c r="O15" s="302">
        <v>10</v>
      </c>
      <c r="P15" s="330">
        <f aca="true" t="shared" si="1" ref="P15:P21">+N15/O15</f>
        <v>0.1</v>
      </c>
      <c r="Q15" s="372" t="s">
        <v>505</v>
      </c>
      <c r="R15" s="218" t="s">
        <v>523</v>
      </c>
      <c r="S15" s="279" t="s">
        <v>516</v>
      </c>
      <c r="T15" s="279" t="s">
        <v>519</v>
      </c>
      <c r="U15" s="267">
        <v>43493</v>
      </c>
      <c r="V15" s="279" t="s">
        <v>517</v>
      </c>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09"/>
      <c r="DI15" s="209"/>
      <c r="DJ15" s="209"/>
      <c r="DK15" s="209"/>
      <c r="DL15" s="209"/>
      <c r="DM15" s="209"/>
      <c r="DN15" s="209"/>
      <c r="DO15" s="209"/>
      <c r="DP15" s="209"/>
      <c r="DQ15" s="209"/>
      <c r="DR15" s="209"/>
      <c r="DS15" s="209"/>
      <c r="DT15" s="209"/>
      <c r="DU15" s="209"/>
      <c r="DV15" s="209"/>
      <c r="DW15" s="209"/>
      <c r="DX15" s="209"/>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c r="FI15" s="209"/>
      <c r="FJ15" s="209"/>
    </row>
    <row r="16" spans="1:166" s="64" customFormat="1" ht="65.25" customHeight="1" thickBot="1" thickTop="1">
      <c r="A16" s="78" t="str">
        <f>+'MAPA DE RIESGOS'!A14</f>
        <v>CA00317-P</v>
      </c>
      <c r="B16" s="79">
        <v>42789</v>
      </c>
      <c r="C16" s="267">
        <v>42821</v>
      </c>
      <c r="D16" s="279" t="str">
        <f>'MAPA DE RIESGOS'!B14</f>
        <v>DIRECCIONAMIENTO ESTRATÉGICO</v>
      </c>
      <c r="E16" s="279" t="str">
        <f>'MAPA DE RIESGOS'!C14</f>
        <v>NO CONTAR CON LOS INSUMOS COMPLETOS PARA CONSOLIDAR EL INFORME EJECUTIVO DE REVISIÓN POR LA DRECCIÓN </v>
      </c>
      <c r="F16" s="279">
        <f>'MAPA DE RIESGOS'!D14</f>
        <v>3</v>
      </c>
      <c r="G16" s="279">
        <f>'MAPA DE RIESGOS'!E14</f>
        <v>2</v>
      </c>
      <c r="H16" s="279" t="s">
        <v>372</v>
      </c>
      <c r="I16" s="217">
        <v>42805</v>
      </c>
      <c r="J16" s="217">
        <v>43008</v>
      </c>
      <c r="K16" s="217" t="str">
        <f t="shared" si="0"/>
        <v>P</v>
      </c>
      <c r="L16" s="279" t="s">
        <v>259</v>
      </c>
      <c r="M16" s="66" t="s">
        <v>278</v>
      </c>
      <c r="N16" s="301">
        <v>0.2</v>
      </c>
      <c r="O16" s="302">
        <v>1</v>
      </c>
      <c r="P16" s="330">
        <f t="shared" si="1"/>
        <v>0.2</v>
      </c>
      <c r="Q16" s="372" t="s">
        <v>524</v>
      </c>
      <c r="R16" s="218" t="s">
        <v>525</v>
      </c>
      <c r="S16" s="279" t="s">
        <v>516</v>
      </c>
      <c r="T16" s="279" t="s">
        <v>519</v>
      </c>
      <c r="U16" s="261">
        <v>43493</v>
      </c>
      <c r="V16" s="298" t="s">
        <v>517</v>
      </c>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c r="DT16" s="209"/>
      <c r="DU16" s="209"/>
      <c r="DV16" s="209"/>
      <c r="DW16" s="209"/>
      <c r="DX16" s="209"/>
      <c r="DY16" s="209"/>
      <c r="DZ16" s="209"/>
      <c r="EA16" s="209"/>
      <c r="EB16" s="209"/>
      <c r="EC16" s="209"/>
      <c r="ED16" s="209"/>
      <c r="EE16" s="209"/>
      <c r="EF16" s="209"/>
      <c r="EG16" s="209"/>
      <c r="EH16" s="209"/>
      <c r="EI16" s="209"/>
      <c r="EJ16" s="209"/>
      <c r="EK16" s="209"/>
      <c r="EL16" s="209"/>
      <c r="EM16" s="209"/>
      <c r="EN16" s="209"/>
      <c r="EO16" s="209"/>
      <c r="EP16" s="209"/>
      <c r="EQ16" s="209"/>
      <c r="ER16" s="209"/>
      <c r="ES16" s="209"/>
      <c r="ET16" s="209"/>
      <c r="EU16" s="209"/>
      <c r="EV16" s="209"/>
      <c r="EW16" s="209"/>
      <c r="EX16" s="209"/>
      <c r="EY16" s="209"/>
      <c r="EZ16" s="209"/>
      <c r="FA16" s="209"/>
      <c r="FB16" s="209"/>
      <c r="FC16" s="209"/>
      <c r="FD16" s="209"/>
      <c r="FE16" s="209"/>
      <c r="FF16" s="209"/>
      <c r="FG16" s="209"/>
      <c r="FH16" s="209"/>
      <c r="FI16" s="209"/>
      <c r="FJ16" s="209"/>
    </row>
    <row r="17" spans="1:22" s="209" customFormat="1" ht="81.75" customHeight="1" thickBot="1" thickTop="1">
      <c r="A17" s="33" t="str">
        <f>+'MAPA DE RIESGOS'!A15</f>
        <v>CA05813-P</v>
      </c>
      <c r="B17" s="34">
        <v>41600</v>
      </c>
      <c r="C17" s="264">
        <v>41618</v>
      </c>
      <c r="D17" s="294" t="str">
        <f>'MAPA DE RIESGOS'!B15</f>
        <v>GESTION DE TIC`S</v>
      </c>
      <c r="E17" s="294" t="str">
        <f>'MAPA DE RIESGOS'!C15</f>
        <v>QUE SE INCUMPLA CON LAS POLITICAS DE SEGURIDAD DE LA ENTIDAD</v>
      </c>
      <c r="F17" s="294">
        <f>'MAPA DE RIESGOS'!D15</f>
        <v>2</v>
      </c>
      <c r="G17" s="294">
        <f>'MAPA DE RIESGOS'!E15</f>
        <v>3</v>
      </c>
      <c r="H17" s="294" t="s">
        <v>346</v>
      </c>
      <c r="I17" s="244">
        <v>41618</v>
      </c>
      <c r="J17" s="244">
        <v>42277</v>
      </c>
      <c r="K17" s="244" t="str">
        <f t="shared" si="0"/>
        <v>P</v>
      </c>
      <c r="L17" s="294" t="s">
        <v>129</v>
      </c>
      <c r="M17" s="35" t="s">
        <v>93</v>
      </c>
      <c r="N17" s="303">
        <v>0.6</v>
      </c>
      <c r="O17" s="304">
        <v>1</v>
      </c>
      <c r="P17" s="348">
        <f t="shared" si="1"/>
        <v>0.6</v>
      </c>
      <c r="Q17" s="373" t="s">
        <v>477</v>
      </c>
      <c r="R17" s="221" t="s">
        <v>526</v>
      </c>
      <c r="S17" s="294" t="s">
        <v>516</v>
      </c>
      <c r="T17" s="294" t="s">
        <v>519</v>
      </c>
      <c r="U17" s="264">
        <v>43493</v>
      </c>
      <c r="V17" s="294" t="s">
        <v>517</v>
      </c>
    </row>
    <row r="18" spans="1:22" s="209" customFormat="1" ht="63.75" customHeight="1" thickBot="1" thickTop="1">
      <c r="A18" s="344" t="str">
        <f>+'MAPA DE RIESGOS'!A16</f>
        <v>CA03515-P</v>
      </c>
      <c r="B18" s="345">
        <v>42236</v>
      </c>
      <c r="C18" s="346">
        <v>42256</v>
      </c>
      <c r="D18" s="294" t="str">
        <f>'MAPA DE RIESGOS'!B16</f>
        <v>GESTION DE TIC`S</v>
      </c>
      <c r="E18" s="294" t="str">
        <f>'MAPA DE RIESGOS'!C16</f>
        <v>POSIBLE ATAQUE DE SEGURIDAD </v>
      </c>
      <c r="F18" s="294">
        <f>'MAPA DE RIESGOS'!D16</f>
        <v>3</v>
      </c>
      <c r="G18" s="294">
        <f>'MAPA DE RIESGOS'!E16</f>
        <v>3</v>
      </c>
      <c r="H18" s="294" t="s">
        <v>205</v>
      </c>
      <c r="I18" s="244">
        <v>42277</v>
      </c>
      <c r="J18" s="244">
        <v>42368</v>
      </c>
      <c r="K18" s="244" t="str">
        <f t="shared" si="0"/>
        <v>P</v>
      </c>
      <c r="L18" s="294" t="s">
        <v>117</v>
      </c>
      <c r="M18" s="35" t="s">
        <v>92</v>
      </c>
      <c r="N18" s="303">
        <v>0.7</v>
      </c>
      <c r="O18" s="304">
        <v>1</v>
      </c>
      <c r="P18" s="348">
        <f t="shared" si="1"/>
        <v>0.7</v>
      </c>
      <c r="Q18" s="373" t="s">
        <v>472</v>
      </c>
      <c r="R18" s="221" t="s">
        <v>527</v>
      </c>
      <c r="S18" s="294" t="s">
        <v>516</v>
      </c>
      <c r="T18" s="294" t="s">
        <v>519</v>
      </c>
      <c r="U18" s="264">
        <v>43493</v>
      </c>
      <c r="V18" s="294" t="s">
        <v>517</v>
      </c>
    </row>
    <row r="19" spans="1:22" s="209" customFormat="1" ht="63" customHeight="1" thickBot="1" thickTop="1">
      <c r="A19" s="344" t="str">
        <f>+'MAPA DE RIESGOS'!A17</f>
        <v>CA01316-P</v>
      </c>
      <c r="B19" s="345">
        <v>42418</v>
      </c>
      <c r="C19" s="346">
        <v>42445</v>
      </c>
      <c r="D19" s="294" t="str">
        <f>'MAPA DE RIESGOS'!B17</f>
        <v>GESTION DE TIC`S</v>
      </c>
      <c r="E19" s="294" t="str">
        <f>'MAPA DE RIESGOS'!C17</f>
        <v>POSIBLE INSTALACIÓN DE SOFTWARE ILEGAL </v>
      </c>
      <c r="F19" s="294">
        <f>'MAPA DE RIESGOS'!D17</f>
        <v>3</v>
      </c>
      <c r="G19" s="294">
        <f>'MAPA DE RIESGOS'!E17</f>
        <v>3</v>
      </c>
      <c r="H19" s="294" t="s">
        <v>252</v>
      </c>
      <c r="I19" s="244">
        <v>42445</v>
      </c>
      <c r="J19" s="244">
        <v>42551</v>
      </c>
      <c r="K19" s="244" t="str">
        <f t="shared" si="0"/>
        <v>P</v>
      </c>
      <c r="L19" s="294" t="s">
        <v>117</v>
      </c>
      <c r="M19" s="35" t="s">
        <v>256</v>
      </c>
      <c r="N19" s="303">
        <v>0.4</v>
      </c>
      <c r="O19" s="304">
        <v>1</v>
      </c>
      <c r="P19" s="348">
        <f t="shared" si="1"/>
        <v>0.4</v>
      </c>
      <c r="Q19" s="373" t="s">
        <v>493</v>
      </c>
      <c r="R19" s="189" t="s">
        <v>528</v>
      </c>
      <c r="S19" s="294" t="s">
        <v>516</v>
      </c>
      <c r="T19" s="294" t="s">
        <v>519</v>
      </c>
      <c r="U19" s="264">
        <v>43493</v>
      </c>
      <c r="V19" s="294" t="s">
        <v>517</v>
      </c>
    </row>
    <row r="20" spans="1:22" s="209" customFormat="1" ht="72.75" customHeight="1" thickBot="1" thickTop="1">
      <c r="A20" s="344" t="str">
        <f>+'MAPA DE RIESGOS'!A19</f>
        <v>CI00117-P</v>
      </c>
      <c r="B20" s="345">
        <v>42816</v>
      </c>
      <c r="C20" s="346">
        <v>42844</v>
      </c>
      <c r="D20" s="294" t="str">
        <f>'MAPA DE RIESGOS'!B19</f>
        <v>GESTION DE TIC`S</v>
      </c>
      <c r="E20" s="294" t="str">
        <f>'MAPA DE RIESGOS'!C19</f>
        <v>INSTALACIÓN DE SOFTWARE  ILEGAL </v>
      </c>
      <c r="F20" s="294">
        <f>'MAPA DE RIESGOS'!D19</f>
        <v>4</v>
      </c>
      <c r="G20" s="294">
        <f>'MAPA DE RIESGOS'!E19</f>
        <v>4</v>
      </c>
      <c r="H20" s="294" t="s">
        <v>328</v>
      </c>
      <c r="I20" s="244">
        <v>42844</v>
      </c>
      <c r="J20" s="244">
        <v>42916</v>
      </c>
      <c r="K20" s="244" t="str">
        <f t="shared" si="0"/>
        <v>P</v>
      </c>
      <c r="L20" s="294" t="s">
        <v>117</v>
      </c>
      <c r="M20" s="35" t="s">
        <v>329</v>
      </c>
      <c r="N20" s="303">
        <v>0.4</v>
      </c>
      <c r="O20" s="304">
        <v>1</v>
      </c>
      <c r="P20" s="348">
        <f t="shared" si="1"/>
        <v>0.4</v>
      </c>
      <c r="Q20" s="373" t="s">
        <v>478</v>
      </c>
      <c r="R20" s="190" t="s">
        <v>529</v>
      </c>
      <c r="S20" s="294" t="s">
        <v>516</v>
      </c>
      <c r="T20" s="294" t="s">
        <v>519</v>
      </c>
      <c r="U20" s="264">
        <v>43493</v>
      </c>
      <c r="V20" s="294" t="s">
        <v>517</v>
      </c>
    </row>
    <row r="21" spans="1:22" s="209" customFormat="1" ht="59.25" customHeight="1" thickBot="1" thickTop="1">
      <c r="A21" s="344" t="str">
        <f>+'MAPA DE RIESGOS'!A20</f>
        <v>CI00317-P</v>
      </c>
      <c r="B21" s="345">
        <v>42816</v>
      </c>
      <c r="C21" s="346">
        <v>42844</v>
      </c>
      <c r="D21" s="294" t="str">
        <f>'MAPA DE RIESGOS'!B20</f>
        <v>GESTION DE TIC`S</v>
      </c>
      <c r="E21" s="294" t="str">
        <f>'MAPA DE RIESGOS'!C20</f>
        <v>DAÑO Y DETERIORO DE LOS EQUIPOS DE COMPUTO </v>
      </c>
      <c r="F21" s="294">
        <f>'MAPA DE RIESGOS'!D20</f>
        <v>3</v>
      </c>
      <c r="G21" s="294">
        <f>'MAPA DE RIESGOS'!E20</f>
        <v>3</v>
      </c>
      <c r="H21" s="294" t="s">
        <v>333</v>
      </c>
      <c r="I21" s="244">
        <v>42844</v>
      </c>
      <c r="J21" s="244">
        <v>42916</v>
      </c>
      <c r="K21" s="244" t="str">
        <f t="shared" si="0"/>
        <v>T</v>
      </c>
      <c r="L21" s="294" t="s">
        <v>117</v>
      </c>
      <c r="M21" s="35" t="s">
        <v>341</v>
      </c>
      <c r="N21" s="303">
        <v>1</v>
      </c>
      <c r="O21" s="304">
        <v>1</v>
      </c>
      <c r="P21" s="348">
        <f t="shared" si="1"/>
        <v>1</v>
      </c>
      <c r="Q21" s="360" t="s">
        <v>473</v>
      </c>
      <c r="R21" s="190" t="s">
        <v>564</v>
      </c>
      <c r="S21" s="381" t="s">
        <v>539</v>
      </c>
      <c r="T21" s="381" t="s">
        <v>565</v>
      </c>
      <c r="U21" s="264">
        <v>43493</v>
      </c>
      <c r="V21" s="294" t="s">
        <v>517</v>
      </c>
    </row>
    <row r="22" spans="1:22" s="24" customFormat="1" ht="23.25" customHeight="1" hidden="1" thickBot="1" thickTop="1">
      <c r="A22" s="477" t="str">
        <f>+'MAPA DE RIESGOS'!A21</f>
        <v>CI00417-P</v>
      </c>
      <c r="B22" s="480">
        <v>42816</v>
      </c>
      <c r="C22" s="483">
        <v>42844</v>
      </c>
      <c r="D22" s="466" t="str">
        <f>'MAPA DE RIESGOS'!B21</f>
        <v>GESTION DE TIC`S</v>
      </c>
      <c r="E22" s="466" t="str">
        <f>'MAPA DE RIESGOS'!C21</f>
        <v>QUE NO EXISTA UN PUNTO DE RECUPERACIÓN ANTE DESASTRES </v>
      </c>
      <c r="F22" s="466">
        <f>'MAPA DE RIESGOS'!D21</f>
        <v>3</v>
      </c>
      <c r="G22" s="466">
        <f>'MAPA DE RIESGOS'!E21</f>
        <v>3</v>
      </c>
      <c r="H22" s="293" t="s">
        <v>337</v>
      </c>
      <c r="I22" s="269">
        <v>42844</v>
      </c>
      <c r="J22" s="269">
        <v>42916</v>
      </c>
      <c r="K22" s="269" t="str">
        <f t="shared" si="0"/>
        <v>SI</v>
      </c>
      <c r="L22" s="293" t="s">
        <v>117</v>
      </c>
      <c r="M22" s="270" t="s">
        <v>342</v>
      </c>
      <c r="N22" s="305"/>
      <c r="O22" s="306"/>
      <c r="P22" s="348"/>
      <c r="Q22" s="356"/>
      <c r="R22" s="295"/>
      <c r="S22" s="294"/>
      <c r="T22" s="294"/>
      <c r="U22" s="201"/>
      <c r="V22" s="293"/>
    </row>
    <row r="23" spans="1:22" s="24" customFormat="1" ht="28.5" customHeight="1" hidden="1" thickBot="1" thickTop="1">
      <c r="A23" s="478"/>
      <c r="B23" s="481"/>
      <c r="C23" s="484"/>
      <c r="D23" s="467"/>
      <c r="E23" s="467"/>
      <c r="F23" s="467"/>
      <c r="G23" s="467"/>
      <c r="H23" s="293" t="s">
        <v>338</v>
      </c>
      <c r="I23" s="269">
        <v>42844</v>
      </c>
      <c r="J23" s="269">
        <v>42916</v>
      </c>
      <c r="K23" s="269" t="str">
        <f t="shared" si="0"/>
        <v>SI</v>
      </c>
      <c r="L23" s="293" t="s">
        <v>117</v>
      </c>
      <c r="M23" s="270" t="s">
        <v>343</v>
      </c>
      <c r="N23" s="305"/>
      <c r="O23" s="306"/>
      <c r="P23" s="348"/>
      <c r="Q23" s="356"/>
      <c r="R23" s="295"/>
      <c r="S23" s="294"/>
      <c r="T23" s="294"/>
      <c r="U23" s="201"/>
      <c r="V23" s="293"/>
    </row>
    <row r="24" spans="1:22" s="209" customFormat="1" ht="54.75" customHeight="1" thickBot="1" thickTop="1">
      <c r="A24" s="478"/>
      <c r="B24" s="481"/>
      <c r="C24" s="484"/>
      <c r="D24" s="467"/>
      <c r="E24" s="467"/>
      <c r="F24" s="467"/>
      <c r="G24" s="467"/>
      <c r="H24" s="294" t="s">
        <v>339</v>
      </c>
      <c r="I24" s="244">
        <v>42948</v>
      </c>
      <c r="J24" s="244">
        <v>43100</v>
      </c>
      <c r="K24" s="244" t="str">
        <f t="shared" si="0"/>
        <v>P</v>
      </c>
      <c r="L24" s="294" t="s">
        <v>117</v>
      </c>
      <c r="M24" s="35" t="s">
        <v>344</v>
      </c>
      <c r="N24" s="303">
        <v>0.25</v>
      </c>
      <c r="O24" s="303">
        <v>1</v>
      </c>
      <c r="P24" s="348">
        <f>+N24/O24</f>
        <v>0.25</v>
      </c>
      <c r="Q24" s="373" t="s">
        <v>474</v>
      </c>
      <c r="R24" s="190" t="s">
        <v>530</v>
      </c>
      <c r="S24" s="294" t="s">
        <v>516</v>
      </c>
      <c r="T24" s="294" t="s">
        <v>519</v>
      </c>
      <c r="U24" s="262">
        <v>43493</v>
      </c>
      <c r="V24" s="294" t="s">
        <v>517</v>
      </c>
    </row>
    <row r="25" spans="1:22" s="209" customFormat="1" ht="46.5" customHeight="1" thickBot="1" thickTop="1">
      <c r="A25" s="479"/>
      <c r="B25" s="482"/>
      <c r="C25" s="485"/>
      <c r="D25" s="468"/>
      <c r="E25" s="468"/>
      <c r="F25" s="468"/>
      <c r="G25" s="468"/>
      <c r="H25" s="294" t="s">
        <v>340</v>
      </c>
      <c r="I25" s="244">
        <v>43101</v>
      </c>
      <c r="J25" s="244">
        <v>43189</v>
      </c>
      <c r="K25" s="244" t="str">
        <f t="shared" si="0"/>
        <v>P</v>
      </c>
      <c r="L25" s="294" t="s">
        <v>117</v>
      </c>
      <c r="M25" s="35" t="s">
        <v>345</v>
      </c>
      <c r="N25" s="303">
        <v>0.15</v>
      </c>
      <c r="O25" s="303">
        <v>1</v>
      </c>
      <c r="P25" s="348">
        <f>+N25/O25</f>
        <v>0.15</v>
      </c>
      <c r="Q25" s="373" t="s">
        <v>475</v>
      </c>
      <c r="R25" s="190" t="s">
        <v>531</v>
      </c>
      <c r="S25" s="294" t="s">
        <v>516</v>
      </c>
      <c r="T25" s="294" t="s">
        <v>519</v>
      </c>
      <c r="U25" s="262">
        <v>43493</v>
      </c>
      <c r="V25" s="294" t="s">
        <v>517</v>
      </c>
    </row>
    <row r="26" spans="1:22" s="209" customFormat="1" ht="69.75" customHeight="1" thickBot="1" thickTop="1">
      <c r="A26" s="344" t="str">
        <f>'MAPA DE RIESGOS'!A22</f>
        <v>CI02217-P</v>
      </c>
      <c r="B26" s="345">
        <v>42972</v>
      </c>
      <c r="C26" s="346">
        <v>43004</v>
      </c>
      <c r="D26" s="341" t="str">
        <f>'MAPA DE RIESGOS'!B22</f>
        <v>GESTION DE TIC`S</v>
      </c>
      <c r="E26" s="341" t="str">
        <f>'MAPA DE RIESGOS'!C22</f>
        <v>QUE NO SE REALICE DE MANERA ADECUADA EL MANTENIMIENTO DE LOS EQUIPOS DE COMPUTO DURANTE LA VIGENCIA </v>
      </c>
      <c r="F26" s="341">
        <f>'MAPA DE RIESGOS'!D22</f>
        <v>3</v>
      </c>
      <c r="G26" s="341">
        <f>'MAPA DE RIESGOS'!E22</f>
        <v>3</v>
      </c>
      <c r="H26" s="294" t="s">
        <v>401</v>
      </c>
      <c r="I26" s="244">
        <v>43008</v>
      </c>
      <c r="J26" s="244">
        <v>43099</v>
      </c>
      <c r="K26" s="244" t="s">
        <v>470</v>
      </c>
      <c r="L26" s="294" t="s">
        <v>117</v>
      </c>
      <c r="M26" s="35" t="s">
        <v>402</v>
      </c>
      <c r="N26" s="303">
        <v>1</v>
      </c>
      <c r="O26" s="303">
        <v>1</v>
      </c>
      <c r="P26" s="348">
        <f>+N26/O26</f>
        <v>1</v>
      </c>
      <c r="Q26" s="353" t="s">
        <v>476</v>
      </c>
      <c r="R26" s="190" t="s">
        <v>564</v>
      </c>
      <c r="S26" s="381" t="s">
        <v>539</v>
      </c>
      <c r="T26" s="381" t="s">
        <v>565</v>
      </c>
      <c r="U26" s="262">
        <v>43493</v>
      </c>
      <c r="V26" s="294" t="s">
        <v>517</v>
      </c>
    </row>
    <row r="27" spans="1:22" s="209" customFormat="1" ht="89.25" customHeight="1" thickBot="1" thickTop="1">
      <c r="A27" s="246" t="str">
        <f>+'MAPA DE RIESGOS'!A24</f>
        <v>CA06213-P
CA07814-P</v>
      </c>
      <c r="B27" s="41">
        <v>41596</v>
      </c>
      <c r="C27" s="265">
        <v>41618</v>
      </c>
      <c r="D27" s="273" t="str">
        <f>'MAPA DE RIESGOS'!B24</f>
        <v>MEDICION Y MEJORA</v>
      </c>
      <c r="E27" s="273" t="str">
        <f>'MAPA DE RIESGOS'!C24</f>
        <v>DEBILIDADES EN LA MEDICION DEL PROCESO </v>
      </c>
      <c r="F27" s="273">
        <f>'MAPA DE RIESGOS'!D24</f>
        <v>4</v>
      </c>
      <c r="G27" s="273">
        <f>'MAPA DE RIESGOS'!E24</f>
        <v>1</v>
      </c>
      <c r="H27" s="273" t="s">
        <v>130</v>
      </c>
      <c r="I27" s="212">
        <v>41618</v>
      </c>
      <c r="J27" s="212">
        <v>41704</v>
      </c>
      <c r="K27" s="212" t="str">
        <f t="shared" si="0"/>
        <v>T</v>
      </c>
      <c r="L27" s="273" t="s">
        <v>128</v>
      </c>
      <c r="M27" s="273" t="s">
        <v>131</v>
      </c>
      <c r="N27" s="308">
        <v>1</v>
      </c>
      <c r="O27" s="308">
        <v>1</v>
      </c>
      <c r="P27" s="328">
        <v>1</v>
      </c>
      <c r="Q27" s="374" t="s">
        <v>490</v>
      </c>
      <c r="R27" s="215" t="s">
        <v>532</v>
      </c>
      <c r="S27" s="273" t="s">
        <v>516</v>
      </c>
      <c r="T27" s="273" t="s">
        <v>519</v>
      </c>
      <c r="U27" s="265">
        <v>43493</v>
      </c>
      <c r="V27" s="273" t="s">
        <v>517</v>
      </c>
    </row>
    <row r="28" spans="1:22" s="209" customFormat="1" ht="87.75" customHeight="1" thickBot="1" thickTop="1">
      <c r="A28" s="246" t="str">
        <f>+'MAPA DE RIESGOS'!A25</f>
        <v>CA00617-P</v>
      </c>
      <c r="B28" s="275">
        <v>42788</v>
      </c>
      <c r="C28" s="276">
        <v>42821</v>
      </c>
      <c r="D28" s="43" t="str">
        <f>'MAPA DE RIESGOS'!B25</f>
        <v>MEDICION Y MEJORA</v>
      </c>
      <c r="E28" s="43" t="str">
        <f>'MAPA DE RIESGOS'!C25</f>
        <v>QUE NO SE CUENTE CON LOS INDICADORES ADECUADOS PARA MEDIR LA GESTIÓN DEL PROCESO </v>
      </c>
      <c r="F28" s="43">
        <f>'MAPA DE RIESGOS'!D25</f>
        <v>4</v>
      </c>
      <c r="G28" s="43">
        <f>'MAPA DE RIESGOS'!E25</f>
        <v>3</v>
      </c>
      <c r="H28" s="213" t="s">
        <v>469</v>
      </c>
      <c r="I28" s="214">
        <v>42822</v>
      </c>
      <c r="J28" s="214">
        <v>42916</v>
      </c>
      <c r="K28" s="212" t="s">
        <v>409</v>
      </c>
      <c r="L28" s="213" t="s">
        <v>206</v>
      </c>
      <c r="M28" s="274" t="s">
        <v>290</v>
      </c>
      <c r="N28" s="307" t="s">
        <v>491</v>
      </c>
      <c r="O28" s="308">
        <v>1</v>
      </c>
      <c r="P28" s="328">
        <v>0.7</v>
      </c>
      <c r="Q28" s="354" t="s">
        <v>492</v>
      </c>
      <c r="R28" s="215" t="s">
        <v>532</v>
      </c>
      <c r="S28" s="273" t="s">
        <v>516</v>
      </c>
      <c r="T28" s="273" t="s">
        <v>519</v>
      </c>
      <c r="U28" s="265">
        <v>43493</v>
      </c>
      <c r="V28" s="273" t="s">
        <v>517</v>
      </c>
    </row>
    <row r="29" spans="1:22" s="209" customFormat="1" ht="87.75" customHeight="1" thickBot="1" thickTop="1">
      <c r="A29" s="246" t="str">
        <f>+'MAPA DE RIESGOS'!A26</f>
        <v>CA00717-P</v>
      </c>
      <c r="B29" s="275">
        <v>42788</v>
      </c>
      <c r="C29" s="276">
        <v>42821</v>
      </c>
      <c r="D29" s="43" t="str">
        <f>'MAPA DE RIESGOS'!B26</f>
        <v>MEDICION Y MEJORA</v>
      </c>
      <c r="E29" s="43" t="str">
        <f>'MAPA DE RIESGOS'!C26</f>
        <v>QUE NO SE MIDA DE MANERA ADECUADA LA CONFORMIDAD DEL SISTEMA DE GESTIÓN </v>
      </c>
      <c r="F29" s="43">
        <f>'MAPA DE RIESGOS'!D26</f>
        <v>4</v>
      </c>
      <c r="G29" s="43">
        <f>'MAPA DE RIESGOS'!E26</f>
        <v>3</v>
      </c>
      <c r="H29" s="213" t="s">
        <v>366</v>
      </c>
      <c r="I29" s="214">
        <v>42923</v>
      </c>
      <c r="J29" s="214">
        <v>43008</v>
      </c>
      <c r="K29" s="212" t="s">
        <v>409</v>
      </c>
      <c r="L29" s="213" t="s">
        <v>206</v>
      </c>
      <c r="M29" s="274" t="s">
        <v>367</v>
      </c>
      <c r="N29" s="308">
        <v>1</v>
      </c>
      <c r="O29" s="308">
        <v>1</v>
      </c>
      <c r="P29" s="328">
        <v>1</v>
      </c>
      <c r="Q29" s="354" t="s">
        <v>490</v>
      </c>
      <c r="R29" s="222" t="s">
        <v>532</v>
      </c>
      <c r="S29" s="273" t="s">
        <v>516</v>
      </c>
      <c r="T29" s="273" t="s">
        <v>519</v>
      </c>
      <c r="U29" s="265">
        <v>43493</v>
      </c>
      <c r="V29" s="273" t="s">
        <v>517</v>
      </c>
    </row>
    <row r="30" spans="1:166" s="28" customFormat="1" ht="21.75" customHeight="1" hidden="1" thickBot="1" thickTop="1">
      <c r="A30" s="223"/>
      <c r="B30" s="224"/>
      <c r="C30" s="224"/>
      <c r="D30" s="225"/>
      <c r="E30" s="226"/>
      <c r="F30" s="225"/>
      <c r="G30" s="225"/>
      <c r="H30" s="101" t="s">
        <v>201</v>
      </c>
      <c r="I30" s="102">
        <v>42278</v>
      </c>
      <c r="J30" s="102">
        <v>42460</v>
      </c>
      <c r="K30" s="100" t="str">
        <f t="shared" si="0"/>
        <v>SI</v>
      </c>
      <c r="L30" s="58" t="s">
        <v>189</v>
      </c>
      <c r="M30" s="25" t="s">
        <v>174</v>
      </c>
      <c r="N30" s="309"/>
      <c r="O30" s="309"/>
      <c r="P30" s="330"/>
      <c r="Q30" s="355"/>
      <c r="R30" s="191"/>
      <c r="S30" s="26"/>
      <c r="T30" s="26"/>
      <c r="U30" s="27"/>
      <c r="V30" s="103"/>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09"/>
      <c r="BV30" s="209"/>
      <c r="BW30" s="209"/>
      <c r="BX30" s="209"/>
      <c r="BY30" s="209"/>
      <c r="BZ30" s="209"/>
      <c r="CA30" s="209"/>
      <c r="CB30" s="209"/>
      <c r="CC30" s="209"/>
      <c r="CD30" s="209"/>
      <c r="CE30" s="209"/>
      <c r="CF30" s="209"/>
      <c r="CG30" s="209"/>
      <c r="CH30" s="209"/>
      <c r="CI30" s="209"/>
      <c r="CJ30" s="209"/>
      <c r="CK30" s="209"/>
      <c r="CL30" s="209"/>
      <c r="CM30" s="209"/>
      <c r="CN30" s="209"/>
      <c r="CO30" s="209"/>
      <c r="CP30" s="209"/>
      <c r="CQ30" s="209"/>
      <c r="CR30" s="209"/>
      <c r="CS30" s="209"/>
      <c r="CT30" s="209"/>
      <c r="CU30" s="209"/>
      <c r="CV30" s="209"/>
      <c r="CW30" s="209"/>
      <c r="CX30" s="209"/>
      <c r="CY30" s="209"/>
      <c r="CZ30" s="209"/>
      <c r="DA30" s="209"/>
      <c r="DB30" s="209"/>
      <c r="DC30" s="209"/>
      <c r="DD30" s="209"/>
      <c r="DE30" s="209"/>
      <c r="DF30" s="209"/>
      <c r="DG30" s="209"/>
      <c r="DH30" s="209"/>
      <c r="DI30" s="209"/>
      <c r="DJ30" s="209"/>
      <c r="DK30" s="209"/>
      <c r="DL30" s="209"/>
      <c r="DM30" s="209"/>
      <c r="DN30" s="209"/>
      <c r="DO30" s="209"/>
      <c r="DP30" s="209"/>
      <c r="DQ30" s="209"/>
      <c r="DR30" s="209"/>
      <c r="DS30" s="209"/>
      <c r="DT30" s="209"/>
      <c r="DU30" s="209"/>
      <c r="DV30" s="209"/>
      <c r="DW30" s="209"/>
      <c r="DX30" s="209"/>
      <c r="DY30" s="209"/>
      <c r="DZ30" s="209"/>
      <c r="EA30" s="209"/>
      <c r="EB30" s="209"/>
      <c r="EC30" s="209"/>
      <c r="ED30" s="209"/>
      <c r="EE30" s="209"/>
      <c r="EF30" s="209"/>
      <c r="EG30" s="209"/>
      <c r="EH30" s="209"/>
      <c r="EI30" s="209"/>
      <c r="EJ30" s="209"/>
      <c r="EK30" s="209"/>
      <c r="EL30" s="209"/>
      <c r="EM30" s="209"/>
      <c r="EN30" s="209"/>
      <c r="EO30" s="209"/>
      <c r="EP30" s="209"/>
      <c r="EQ30" s="209"/>
      <c r="ER30" s="209"/>
      <c r="ES30" s="209"/>
      <c r="ET30" s="209"/>
      <c r="EU30" s="209"/>
      <c r="EV30" s="209"/>
      <c r="EW30" s="209"/>
      <c r="EX30" s="209"/>
      <c r="EY30" s="209"/>
      <c r="EZ30" s="209"/>
      <c r="FA30" s="209"/>
      <c r="FB30" s="209"/>
      <c r="FC30" s="209"/>
      <c r="FD30" s="209"/>
      <c r="FE30" s="209"/>
      <c r="FF30" s="209"/>
      <c r="FG30" s="209"/>
      <c r="FH30" s="209"/>
      <c r="FI30" s="209"/>
      <c r="FJ30" s="209"/>
    </row>
    <row r="31" spans="1:166" s="138" customFormat="1" ht="126.75" customHeight="1" hidden="1" thickBot="1" thickTop="1">
      <c r="A31" s="152" t="e">
        <f>+'MAPA DE RIESGOS'!#REF!</f>
        <v>#REF!</v>
      </c>
      <c r="B31" s="141">
        <v>42787</v>
      </c>
      <c r="C31" s="141">
        <v>42811</v>
      </c>
      <c r="D31" s="140" t="e">
        <f>'MAPA DE RIESGOS'!#REF!</f>
        <v>#REF!</v>
      </c>
      <c r="E31" s="139" t="e">
        <f>+'MAPA DE RIESGOS'!#REF!</f>
        <v>#REF!</v>
      </c>
      <c r="F31" s="139" t="e">
        <f>+'MAPA DE RIESGOS'!#REF!</f>
        <v>#REF!</v>
      </c>
      <c r="G31" s="139" t="e">
        <f>+'MAPA DE RIESGOS'!#REF!</f>
        <v>#REF!</v>
      </c>
      <c r="H31" s="97" t="s">
        <v>275</v>
      </c>
      <c r="I31" s="98">
        <v>42811</v>
      </c>
      <c r="J31" s="98">
        <v>42824</v>
      </c>
      <c r="K31" s="100" t="str">
        <f t="shared" si="0"/>
        <v>SI</v>
      </c>
      <c r="L31" s="99" t="s">
        <v>276</v>
      </c>
      <c r="M31" s="96" t="s">
        <v>277</v>
      </c>
      <c r="N31" s="310"/>
      <c r="O31" s="310"/>
      <c r="P31" s="330"/>
      <c r="Q31" s="361"/>
      <c r="R31" s="192"/>
      <c r="S31" s="104"/>
      <c r="T31" s="104"/>
      <c r="U31" s="105"/>
      <c r="V31" s="104"/>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6"/>
      <c r="DJ31" s="206"/>
      <c r="DK31" s="206"/>
      <c r="DL31" s="206"/>
      <c r="DM31" s="206"/>
      <c r="DN31" s="206"/>
      <c r="DO31" s="206"/>
      <c r="DP31" s="206"/>
      <c r="DQ31" s="206"/>
      <c r="DR31" s="206"/>
      <c r="DS31" s="206"/>
      <c r="DT31" s="206"/>
      <c r="DU31" s="206"/>
      <c r="DV31" s="206"/>
      <c r="DW31" s="206"/>
      <c r="DX31" s="206"/>
      <c r="DY31" s="206"/>
      <c r="DZ31" s="206"/>
      <c r="EA31" s="206"/>
      <c r="EB31" s="206"/>
      <c r="EC31" s="206"/>
      <c r="ED31" s="206"/>
      <c r="EE31" s="206"/>
      <c r="EF31" s="206"/>
      <c r="EG31" s="206"/>
      <c r="EH31" s="206"/>
      <c r="EI31" s="206"/>
      <c r="EJ31" s="206"/>
      <c r="EK31" s="206"/>
      <c r="EL31" s="206"/>
      <c r="EM31" s="206"/>
      <c r="EN31" s="206"/>
      <c r="EO31" s="206"/>
      <c r="EP31" s="206"/>
      <c r="EQ31" s="206"/>
      <c r="ER31" s="206"/>
      <c r="ES31" s="206"/>
      <c r="ET31" s="206"/>
      <c r="EU31" s="206"/>
      <c r="EV31" s="206"/>
      <c r="EW31" s="206"/>
      <c r="EX31" s="206"/>
      <c r="EY31" s="206"/>
      <c r="EZ31" s="206"/>
      <c r="FA31" s="206"/>
      <c r="FB31" s="206"/>
      <c r="FC31" s="206"/>
      <c r="FD31" s="206"/>
      <c r="FE31" s="206"/>
      <c r="FF31" s="206"/>
      <c r="FG31" s="206"/>
      <c r="FH31" s="206"/>
      <c r="FI31" s="206"/>
      <c r="FJ31" s="206"/>
    </row>
    <row r="32" spans="1:22" s="209" customFormat="1" ht="90" customHeight="1" thickBot="1" thickTop="1">
      <c r="A32" s="61" t="str">
        <f>+'MAPA DE RIESGOS'!A27</f>
        <v>CI04115-P</v>
      </c>
      <c r="B32" s="137">
        <v>42311</v>
      </c>
      <c r="C32" s="45">
        <v>42334</v>
      </c>
      <c r="D32" s="60" t="str">
        <f>'MAPA DE RIESGOS'!B27</f>
        <v>GESTION DOCUMENTAL</v>
      </c>
      <c r="E32" s="60" t="str">
        <f>'MAPA DE RIESGOS'!C27</f>
        <v>POSIBLE DEMORA EN LA CREACIÓN DE LOS EXPEDIENTES VIRTUALES </v>
      </c>
      <c r="F32" s="60">
        <f>'MAPA DE RIESGOS'!D27</f>
        <v>3</v>
      </c>
      <c r="G32" s="60">
        <f>'MAPA DE RIESGOS'!E27</f>
        <v>3</v>
      </c>
      <c r="H32" s="142" t="s">
        <v>257</v>
      </c>
      <c r="I32" s="44" t="s">
        <v>258</v>
      </c>
      <c r="J32" s="44">
        <v>42551</v>
      </c>
      <c r="K32" s="44" t="str">
        <f>IF(P32=100%,("T"),(IF(P32=0%,("SI"),("P"))))</f>
        <v>P</v>
      </c>
      <c r="L32" s="60" t="s">
        <v>153</v>
      </c>
      <c r="M32" s="59" t="s">
        <v>152</v>
      </c>
      <c r="N32" s="311">
        <v>0.5</v>
      </c>
      <c r="O32" s="312">
        <v>1</v>
      </c>
      <c r="P32" s="331">
        <v>0.5</v>
      </c>
      <c r="Q32" s="375" t="s">
        <v>506</v>
      </c>
      <c r="R32" s="337" t="s">
        <v>533</v>
      </c>
      <c r="S32" s="60" t="s">
        <v>516</v>
      </c>
      <c r="T32" s="60" t="s">
        <v>519</v>
      </c>
      <c r="U32" s="266">
        <v>43493</v>
      </c>
      <c r="V32" s="60" t="s">
        <v>517</v>
      </c>
    </row>
    <row r="33" spans="1:166" s="92" customFormat="1" ht="90" customHeight="1" thickBot="1" thickTop="1">
      <c r="A33" s="151" t="str">
        <f>+'MAPA DE RIESGOS'!A28</f>
        <v>CA01317-P</v>
      </c>
      <c r="B33" s="111">
        <v>42796</v>
      </c>
      <c r="C33" s="268">
        <v>42809</v>
      </c>
      <c r="D33" s="136" t="str">
        <f>'MAPA DE RIESGOS'!B28</f>
        <v>ATENCIÓN AL CIUDADANO</v>
      </c>
      <c r="E33" s="136" t="str">
        <f>'MAPA DE RIESGOS'!C28</f>
        <v>INCREMENTO EN EL NÚMERO DE PQRSD A NIVEL NACIONAL </v>
      </c>
      <c r="F33" s="136">
        <f>'MAPA DE RIESGOS'!D28</f>
        <v>4</v>
      </c>
      <c r="G33" s="136">
        <f>'MAPA DE RIESGOS'!E28</f>
        <v>3</v>
      </c>
      <c r="H33" s="284" t="s">
        <v>498</v>
      </c>
      <c r="I33" s="113">
        <v>42810</v>
      </c>
      <c r="J33" s="113">
        <v>42855</v>
      </c>
      <c r="K33" s="113" t="str">
        <f>IF(P33=100%,("T"),(IF(P33=0%,("SI"),("P"))))</f>
        <v>P</v>
      </c>
      <c r="L33" s="284" t="s">
        <v>272</v>
      </c>
      <c r="M33" s="284" t="s">
        <v>273</v>
      </c>
      <c r="N33" s="313">
        <v>1</v>
      </c>
      <c r="O33" s="314">
        <v>1</v>
      </c>
      <c r="P33" s="332">
        <v>0.8</v>
      </c>
      <c r="Q33" s="315" t="s">
        <v>499</v>
      </c>
      <c r="R33" s="315" t="s">
        <v>534</v>
      </c>
      <c r="S33" s="284" t="s">
        <v>516</v>
      </c>
      <c r="T33" s="284" t="s">
        <v>519</v>
      </c>
      <c r="U33" s="268">
        <v>43493</v>
      </c>
      <c r="V33" s="284" t="s">
        <v>517</v>
      </c>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C33" s="209"/>
      <c r="CD33" s="209"/>
      <c r="CE33" s="209"/>
      <c r="CF33" s="209"/>
      <c r="CG33" s="209"/>
      <c r="CH33" s="209"/>
      <c r="CI33" s="209"/>
      <c r="CJ33" s="209"/>
      <c r="CK33" s="209"/>
      <c r="CL33" s="209"/>
      <c r="CM33" s="209"/>
      <c r="CN33" s="209"/>
      <c r="CO33" s="209"/>
      <c r="CP33" s="209"/>
      <c r="CQ33" s="209"/>
      <c r="CR33" s="209"/>
      <c r="CS33" s="209"/>
      <c r="CT33" s="209"/>
      <c r="CU33" s="209"/>
      <c r="CV33" s="209"/>
      <c r="CW33" s="209"/>
      <c r="CX33" s="209"/>
      <c r="CY33" s="209"/>
      <c r="CZ33" s="209"/>
      <c r="DA33" s="209"/>
      <c r="DB33" s="209"/>
      <c r="DC33" s="209"/>
      <c r="DD33" s="209"/>
      <c r="DE33" s="209"/>
      <c r="DF33" s="209"/>
      <c r="DG33" s="209"/>
      <c r="DH33" s="209"/>
      <c r="DI33" s="209"/>
      <c r="DJ33" s="209"/>
      <c r="DK33" s="209"/>
      <c r="DL33" s="209"/>
      <c r="DM33" s="209"/>
      <c r="DN33" s="209"/>
      <c r="DO33" s="209"/>
      <c r="DP33" s="209"/>
      <c r="DQ33" s="209"/>
      <c r="DR33" s="209"/>
      <c r="DS33" s="209"/>
      <c r="DT33" s="209"/>
      <c r="DU33" s="209"/>
      <c r="DV33" s="209"/>
      <c r="DW33" s="209"/>
      <c r="DX33" s="209"/>
      <c r="DY33" s="209"/>
      <c r="DZ33" s="209"/>
      <c r="EA33" s="209"/>
      <c r="EB33" s="209"/>
      <c r="EC33" s="209"/>
      <c r="ED33" s="209"/>
      <c r="EE33" s="209"/>
      <c r="EF33" s="209"/>
      <c r="EG33" s="209"/>
      <c r="EH33" s="209"/>
      <c r="EI33" s="209"/>
      <c r="EJ33" s="209"/>
      <c r="EK33" s="209"/>
      <c r="EL33" s="209"/>
      <c r="EM33" s="209"/>
      <c r="EN33" s="209"/>
      <c r="EO33" s="209"/>
      <c r="EP33" s="209"/>
      <c r="EQ33" s="209"/>
      <c r="ER33" s="209"/>
      <c r="ES33" s="209"/>
      <c r="ET33" s="209"/>
      <c r="EU33" s="209"/>
      <c r="EV33" s="209"/>
      <c r="EW33" s="209"/>
      <c r="EX33" s="209"/>
      <c r="EY33" s="209"/>
      <c r="EZ33" s="209"/>
      <c r="FA33" s="209"/>
      <c r="FB33" s="209"/>
      <c r="FC33" s="209"/>
      <c r="FD33" s="209"/>
      <c r="FE33" s="209"/>
      <c r="FF33" s="209"/>
      <c r="FG33" s="209"/>
      <c r="FH33" s="209"/>
      <c r="FI33" s="209"/>
      <c r="FJ33" s="209"/>
    </row>
    <row r="34" spans="1:166" s="92" customFormat="1" ht="84" customHeight="1" thickBot="1" thickTop="1">
      <c r="A34" s="232" t="str">
        <f>'MAPA DE RIESGOS'!A29</f>
        <v>CA01917-P</v>
      </c>
      <c r="B34" s="233">
        <v>43047</v>
      </c>
      <c r="C34" s="234">
        <v>43062</v>
      </c>
      <c r="D34" s="235" t="str">
        <f>'MAPA DE RIESGOS'!B29</f>
        <v>ATENCIÓN AL CIUDADANO</v>
      </c>
      <c r="E34" s="235" t="str">
        <f>'MAPA DE RIESGOS'!C29</f>
        <v>QUE NO SE PUEDA MEDIR EL NIVEL DE SATISFACCIÓN DEL USUSARIO Y/O CIUDADANO CON EL SERVICIO QUE SE ESTÁ PRESTANDO EN LA ENTIDAD.</v>
      </c>
      <c r="F34" s="235">
        <f>'MAPA DE RIESGOS'!D29</f>
        <v>3</v>
      </c>
      <c r="G34" s="235">
        <f>'MAPA DE RIESGOS'!E29</f>
        <v>3</v>
      </c>
      <c r="H34" s="284" t="s">
        <v>408</v>
      </c>
      <c r="I34" s="236">
        <v>43062</v>
      </c>
      <c r="J34" s="236">
        <v>43099</v>
      </c>
      <c r="K34" s="113" t="s">
        <v>470</v>
      </c>
      <c r="L34" s="284" t="s">
        <v>410</v>
      </c>
      <c r="M34" s="284" t="s">
        <v>411</v>
      </c>
      <c r="N34" s="314">
        <v>1</v>
      </c>
      <c r="O34" s="314">
        <v>1</v>
      </c>
      <c r="P34" s="332">
        <v>0.6</v>
      </c>
      <c r="Q34" s="315" t="s">
        <v>500</v>
      </c>
      <c r="R34" s="193" t="s">
        <v>535</v>
      </c>
      <c r="S34" s="284" t="s">
        <v>516</v>
      </c>
      <c r="T34" s="284" t="s">
        <v>519</v>
      </c>
      <c r="U34" s="268">
        <v>43493</v>
      </c>
      <c r="V34" s="284" t="s">
        <v>517</v>
      </c>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C34" s="209"/>
      <c r="CD34" s="209"/>
      <c r="CE34" s="209"/>
      <c r="CF34" s="209"/>
      <c r="CG34" s="209"/>
      <c r="CH34" s="209"/>
      <c r="CI34" s="209"/>
      <c r="CJ34" s="209"/>
      <c r="CK34" s="209"/>
      <c r="CL34" s="209"/>
      <c r="CM34" s="209"/>
      <c r="CN34" s="209"/>
      <c r="CO34" s="209"/>
      <c r="CP34" s="209"/>
      <c r="CQ34" s="209"/>
      <c r="CR34" s="209"/>
      <c r="CS34" s="209"/>
      <c r="CT34" s="209"/>
      <c r="CU34" s="209"/>
      <c r="CV34" s="209"/>
      <c r="CW34" s="209"/>
      <c r="CX34" s="209"/>
      <c r="CY34" s="209"/>
      <c r="CZ34" s="209"/>
      <c r="DA34" s="209"/>
      <c r="DB34" s="209"/>
      <c r="DC34" s="209"/>
      <c r="DD34" s="209"/>
      <c r="DE34" s="209"/>
      <c r="DF34" s="209"/>
      <c r="DG34" s="209"/>
      <c r="DH34" s="209"/>
      <c r="DI34" s="209"/>
      <c r="DJ34" s="209"/>
      <c r="DK34" s="209"/>
      <c r="DL34" s="209"/>
      <c r="DM34" s="209"/>
      <c r="DN34" s="209"/>
      <c r="DO34" s="209"/>
      <c r="DP34" s="209"/>
      <c r="DQ34" s="209"/>
      <c r="DR34" s="209"/>
      <c r="DS34" s="209"/>
      <c r="DT34" s="209"/>
      <c r="DU34" s="209"/>
      <c r="DV34" s="209"/>
      <c r="DW34" s="209"/>
      <c r="DX34" s="209"/>
      <c r="DY34" s="209"/>
      <c r="DZ34" s="209"/>
      <c r="EA34" s="209"/>
      <c r="EB34" s="209"/>
      <c r="EC34" s="209"/>
      <c r="ED34" s="209"/>
      <c r="EE34" s="209"/>
      <c r="EF34" s="209"/>
      <c r="EG34" s="209"/>
      <c r="EH34" s="209"/>
      <c r="EI34" s="209"/>
      <c r="EJ34" s="209"/>
      <c r="EK34" s="209"/>
      <c r="EL34" s="209"/>
      <c r="EM34" s="209"/>
      <c r="EN34" s="209"/>
      <c r="EO34" s="209"/>
      <c r="EP34" s="209"/>
      <c r="EQ34" s="209"/>
      <c r="ER34" s="209"/>
      <c r="ES34" s="209"/>
      <c r="ET34" s="209"/>
      <c r="EU34" s="209"/>
      <c r="EV34" s="209"/>
      <c r="EW34" s="209"/>
      <c r="EX34" s="209"/>
      <c r="EY34" s="209"/>
      <c r="EZ34" s="209"/>
      <c r="FA34" s="209"/>
      <c r="FB34" s="209"/>
      <c r="FC34" s="209"/>
      <c r="FD34" s="209"/>
      <c r="FE34" s="209"/>
      <c r="FF34" s="209"/>
      <c r="FG34" s="209"/>
      <c r="FH34" s="209"/>
      <c r="FI34" s="209"/>
      <c r="FJ34" s="209"/>
    </row>
    <row r="35" spans="1:22" s="209" customFormat="1" ht="84.75" customHeight="1" thickBot="1" thickTop="1">
      <c r="A35" s="204" t="str">
        <f>+'MAPA DE RIESGOS'!A30</f>
        <v>CI00916-P</v>
      </c>
      <c r="B35" s="205">
        <v>42668</v>
      </c>
      <c r="C35" s="263">
        <v>42698</v>
      </c>
      <c r="D35" s="31" t="str">
        <f>'MAPA DE RIESGOS'!B30</f>
        <v>GESTIÓN DE SERVICIOS DE SALUD  (TUMACO)  </v>
      </c>
      <c r="E35" s="143" t="str">
        <f>'MAPA DE RIESGOS'!C30</f>
        <v>Incumplimiento del procedimiento Elaboración de carnets de Salud </v>
      </c>
      <c r="F35" s="363">
        <v>3</v>
      </c>
      <c r="G35" s="363">
        <v>3</v>
      </c>
      <c r="H35" s="143" t="s">
        <v>307</v>
      </c>
      <c r="I35" s="49" t="s">
        <v>308</v>
      </c>
      <c r="J35" s="49">
        <v>42916</v>
      </c>
      <c r="K35" s="32" t="str">
        <f>IF(P35=100%,("T"),(IF(P35=0%,("SI"),("P"))))</f>
        <v>P</v>
      </c>
      <c r="L35" s="47" t="s">
        <v>266</v>
      </c>
      <c r="M35" s="48" t="s">
        <v>306</v>
      </c>
      <c r="N35" s="316">
        <v>0.7</v>
      </c>
      <c r="O35" s="317">
        <v>1</v>
      </c>
      <c r="P35" s="333">
        <v>0.7</v>
      </c>
      <c r="Q35" s="365" t="s">
        <v>503</v>
      </c>
      <c r="R35" s="378" t="s">
        <v>545</v>
      </c>
      <c r="S35" s="263" t="s">
        <v>516</v>
      </c>
      <c r="T35" s="263" t="s">
        <v>519</v>
      </c>
      <c r="U35" s="263">
        <v>43125</v>
      </c>
      <c r="V35" s="263" t="s">
        <v>546</v>
      </c>
    </row>
    <row r="36" spans="1:166" s="24" customFormat="1" ht="36.75" customHeight="1" hidden="1" thickBot="1" thickTop="1">
      <c r="A36" s="456" t="str">
        <f>+'MAPA DE RIESGOS'!A31</f>
        <v>CA01117-P</v>
      </c>
      <c r="B36" s="458">
        <v>42790</v>
      </c>
      <c r="C36" s="460">
        <v>42821</v>
      </c>
      <c r="D36" s="462" t="str">
        <f>'MAPA DE RIESGOS'!B31</f>
        <v>GESTIÓN DE SERVICIOS DE SALUD</v>
      </c>
      <c r="E36" s="464" t="str">
        <f>'MAPA DE RIESGOS'!C31</f>
        <v>QUE NO SE CUENTE CON LOS LINEAMIENTOS DEL HACER DEL PROCESO  </v>
      </c>
      <c r="F36" s="462">
        <v>3</v>
      </c>
      <c r="G36" s="462">
        <v>3</v>
      </c>
      <c r="H36" s="202" t="s">
        <v>297</v>
      </c>
      <c r="I36" s="198">
        <v>42821</v>
      </c>
      <c r="J36" s="198">
        <v>42824</v>
      </c>
      <c r="K36" s="32" t="str">
        <f>IF(P36=100%,("T"),(IF(P36=0%,("SI"),("P"))))</f>
        <v>SI</v>
      </c>
      <c r="L36" s="203" t="s">
        <v>266</v>
      </c>
      <c r="M36" s="203" t="s">
        <v>296</v>
      </c>
      <c r="N36" s="318"/>
      <c r="O36" s="319"/>
      <c r="P36" s="333"/>
      <c r="Q36" s="356"/>
      <c r="R36" s="199"/>
      <c r="S36" s="263"/>
      <c r="T36" s="284"/>
      <c r="U36" s="200"/>
      <c r="V36" s="263"/>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09"/>
      <c r="BR36" s="209"/>
      <c r="BS36" s="209"/>
      <c r="BT36" s="209"/>
      <c r="BU36" s="209"/>
      <c r="BV36" s="209"/>
      <c r="BW36" s="209"/>
      <c r="BX36" s="209"/>
      <c r="BY36" s="209"/>
      <c r="BZ36" s="209"/>
      <c r="CA36" s="209"/>
      <c r="CB36" s="209"/>
      <c r="CC36" s="209"/>
      <c r="CD36" s="209"/>
      <c r="CE36" s="209"/>
      <c r="CF36" s="209"/>
      <c r="CG36" s="209"/>
      <c r="CH36" s="209"/>
      <c r="CI36" s="209"/>
      <c r="CJ36" s="209"/>
      <c r="CK36" s="209"/>
      <c r="CL36" s="209"/>
      <c r="CM36" s="209"/>
      <c r="CN36" s="209"/>
      <c r="CO36" s="209"/>
      <c r="CP36" s="209"/>
      <c r="CQ36" s="209"/>
      <c r="CR36" s="209"/>
      <c r="CS36" s="209"/>
      <c r="CT36" s="209"/>
      <c r="CU36" s="209"/>
      <c r="CV36" s="209"/>
      <c r="CW36" s="209"/>
      <c r="CX36" s="209"/>
      <c r="CY36" s="209"/>
      <c r="CZ36" s="209"/>
      <c r="DA36" s="209"/>
      <c r="DB36" s="209"/>
      <c r="DC36" s="209"/>
      <c r="DD36" s="209"/>
      <c r="DE36" s="209"/>
      <c r="DF36" s="209"/>
      <c r="DG36" s="209"/>
      <c r="DH36" s="209"/>
      <c r="DI36" s="209"/>
      <c r="DJ36" s="209"/>
      <c r="DK36" s="209"/>
      <c r="DL36" s="209"/>
      <c r="DM36" s="209"/>
      <c r="DN36" s="209"/>
      <c r="DO36" s="209"/>
      <c r="DP36" s="209"/>
      <c r="DQ36" s="209"/>
      <c r="DR36" s="209"/>
      <c r="DS36" s="209"/>
      <c r="DT36" s="209"/>
      <c r="DU36" s="209"/>
      <c r="DV36" s="209"/>
      <c r="DW36" s="209"/>
      <c r="DX36" s="209"/>
      <c r="DY36" s="209"/>
      <c r="DZ36" s="209"/>
      <c r="EA36" s="209"/>
      <c r="EB36" s="209"/>
      <c r="EC36" s="209"/>
      <c r="ED36" s="209"/>
      <c r="EE36" s="209"/>
      <c r="EF36" s="209"/>
      <c r="EG36" s="209"/>
      <c r="EH36" s="209"/>
      <c r="EI36" s="209"/>
      <c r="EJ36" s="209"/>
      <c r="EK36" s="209"/>
      <c r="EL36" s="209"/>
      <c r="EM36" s="209"/>
      <c r="EN36" s="209"/>
      <c r="EO36" s="209"/>
      <c r="EP36" s="209"/>
      <c r="EQ36" s="209"/>
      <c r="ER36" s="209"/>
      <c r="ES36" s="209"/>
      <c r="ET36" s="209"/>
      <c r="EU36" s="209"/>
      <c r="EV36" s="209"/>
      <c r="EW36" s="209"/>
      <c r="EX36" s="209"/>
      <c r="EY36" s="209"/>
      <c r="EZ36" s="209"/>
      <c r="FA36" s="209"/>
      <c r="FB36" s="209"/>
      <c r="FC36" s="209"/>
      <c r="FD36" s="209"/>
      <c r="FE36" s="209"/>
      <c r="FF36" s="209"/>
      <c r="FG36" s="209"/>
      <c r="FH36" s="209"/>
      <c r="FI36" s="209"/>
      <c r="FJ36" s="209"/>
    </row>
    <row r="37" spans="1:22" s="209" customFormat="1" ht="64.5" customHeight="1" thickBot="1" thickTop="1">
      <c r="A37" s="457"/>
      <c r="B37" s="459"/>
      <c r="C37" s="461"/>
      <c r="D37" s="463"/>
      <c r="E37" s="465"/>
      <c r="F37" s="463"/>
      <c r="G37" s="463"/>
      <c r="H37" s="143" t="s">
        <v>295</v>
      </c>
      <c r="I37" s="153">
        <v>42821</v>
      </c>
      <c r="J37" s="153">
        <v>42916</v>
      </c>
      <c r="K37" s="32" t="str">
        <f>IF(P37=100%,("T"),(IF(P37=0%,("SI"),("P"))))</f>
        <v>P</v>
      </c>
      <c r="L37" s="47" t="s">
        <v>266</v>
      </c>
      <c r="M37" s="47" t="s">
        <v>298</v>
      </c>
      <c r="N37" s="316">
        <v>0.5</v>
      </c>
      <c r="O37" s="317">
        <v>1</v>
      </c>
      <c r="P37" s="333">
        <v>0.5</v>
      </c>
      <c r="Q37" s="365" t="s">
        <v>487</v>
      </c>
      <c r="R37" s="365" t="s">
        <v>547</v>
      </c>
      <c r="S37" s="263" t="s">
        <v>516</v>
      </c>
      <c r="T37" s="263" t="s">
        <v>519</v>
      </c>
      <c r="U37" s="263">
        <v>43125</v>
      </c>
      <c r="V37" s="263" t="s">
        <v>546</v>
      </c>
    </row>
    <row r="38" spans="1:22" s="209" customFormat="1" ht="84" customHeight="1" thickBot="1" thickTop="1">
      <c r="A38" s="143" t="str">
        <f>'MAPA DE RIESGOS'!A32</f>
        <v>CI01717-P</v>
      </c>
      <c r="B38" s="219">
        <v>42895</v>
      </c>
      <c r="C38" s="219">
        <v>42935</v>
      </c>
      <c r="D38" s="143" t="str">
        <f>'MAPA DE RIESGOS'!B32</f>
        <v>SERVICIOS DE SALUD (SUBDIRECCION DE PRESTACIONES SOCIALES)</v>
      </c>
      <c r="E38" s="143" t="str">
        <f>'MAPA DE RIESGOS'!C32</f>
        <v>QUE NO  SE DE CUMPLIMIENTO A LAS ACTIVIDADES DE TRAMITES (DESACATO Y SANCIÓN)  POR PARTE DE LOS ABOGADOS SUSTANCIADORES </v>
      </c>
      <c r="F38" s="364">
        <v>4</v>
      </c>
      <c r="G38" s="364">
        <v>4</v>
      </c>
      <c r="H38" s="143" t="s">
        <v>495</v>
      </c>
      <c r="I38" s="219">
        <v>42946</v>
      </c>
      <c r="J38" s="220">
        <v>43038</v>
      </c>
      <c r="K38" s="32" t="s">
        <v>470</v>
      </c>
      <c r="L38" s="47" t="s">
        <v>394</v>
      </c>
      <c r="M38" s="47" t="s">
        <v>383</v>
      </c>
      <c r="N38" s="316">
        <v>0.3</v>
      </c>
      <c r="O38" s="317">
        <v>1</v>
      </c>
      <c r="P38" s="333">
        <v>0.3</v>
      </c>
      <c r="Q38" s="365" t="s">
        <v>494</v>
      </c>
      <c r="R38" s="365" t="s">
        <v>548</v>
      </c>
      <c r="S38" s="263" t="s">
        <v>516</v>
      </c>
      <c r="T38" s="263" t="s">
        <v>519</v>
      </c>
      <c r="U38" s="263">
        <v>43125</v>
      </c>
      <c r="V38" s="263" t="s">
        <v>546</v>
      </c>
    </row>
    <row r="39" spans="1:22" s="209" customFormat="1" ht="79.5" customHeight="1" hidden="1" thickBot="1" thickTop="1">
      <c r="A39" s="143" t="str">
        <f>'MAPA DE RIESGOS'!A33</f>
        <v>CI01817-P</v>
      </c>
      <c r="B39" s="219">
        <v>42895</v>
      </c>
      <c r="C39" s="219">
        <v>42935</v>
      </c>
      <c r="D39" s="143" t="str">
        <f>'MAPA DE RIESGOS'!B33</f>
        <v>SERVICIOS DE SALUD (SUBDIRECCION DE PRESTACIONES SOCIALES)</v>
      </c>
      <c r="E39" s="143" t="str">
        <f>'MAPA DE RIESGOS'!C33</f>
        <v>QUE LA INFORMACIÓN DIRIGIDA AL SUBDIRECTOR NO SEA ALLEGADA </v>
      </c>
      <c r="F39" s="143">
        <f>'MAPA DE RIESGOS'!D33</f>
        <v>3</v>
      </c>
      <c r="G39" s="143">
        <f>'MAPA DE RIESGOS'!E33</f>
        <v>3</v>
      </c>
      <c r="H39" s="143" t="s">
        <v>395</v>
      </c>
      <c r="I39" s="219">
        <v>42946</v>
      </c>
      <c r="J39" s="220">
        <v>43038</v>
      </c>
      <c r="K39" s="32"/>
      <c r="L39" s="47" t="s">
        <v>394</v>
      </c>
      <c r="M39" s="47" t="s">
        <v>146</v>
      </c>
      <c r="N39" s="316"/>
      <c r="O39" s="317"/>
      <c r="P39" s="330"/>
      <c r="Q39" s="365"/>
      <c r="R39" s="194"/>
      <c r="S39" s="363"/>
      <c r="T39" s="299"/>
      <c r="U39" s="263"/>
      <c r="V39" s="263"/>
    </row>
    <row r="40" spans="1:166" s="121" customFormat="1" ht="211.5" customHeight="1" thickBot="1" thickTop="1">
      <c r="A40" s="277" t="str">
        <f>+'MAPA DE RIESGOS'!A34</f>
        <v>CA05413-P</v>
      </c>
      <c r="B40" s="122">
        <v>41599</v>
      </c>
      <c r="C40" s="265">
        <v>42048</v>
      </c>
      <c r="D40" s="278" t="str">
        <f>'MAPA DE RIESGOS'!B34</f>
        <v>GESTION DE RECURSOS FINANCIEROS</v>
      </c>
      <c r="E40" s="278" t="str">
        <f>'MAPA DE RIESGOS'!C34</f>
        <v>QUE LA DOCUMENTACION DEL PROCESO NO SE RECUPERE CON OPORTUNIDAD</v>
      </c>
      <c r="F40" s="278">
        <f>'MAPA DE RIESGOS'!D34</f>
        <v>3</v>
      </c>
      <c r="G40" s="278">
        <f>'MAPA DE RIESGOS'!E34</f>
        <v>2</v>
      </c>
      <c r="H40" s="273" t="s">
        <v>193</v>
      </c>
      <c r="I40" s="212">
        <v>42048</v>
      </c>
      <c r="J40" s="212">
        <v>42277</v>
      </c>
      <c r="K40" s="212" t="str">
        <f>IF(P40=100%,("T"),(IF(P40=0%,("SI"),("P"))))</f>
        <v>P</v>
      </c>
      <c r="L40" s="273" t="s">
        <v>135</v>
      </c>
      <c r="M40" s="274" t="s">
        <v>136</v>
      </c>
      <c r="N40" s="321">
        <v>0.5</v>
      </c>
      <c r="O40" s="321">
        <v>1</v>
      </c>
      <c r="P40" s="328">
        <f>+N40/O40</f>
        <v>0.5</v>
      </c>
      <c r="Q40" s="369" t="s">
        <v>511</v>
      </c>
      <c r="R40" s="195" t="s">
        <v>549</v>
      </c>
      <c r="S40" s="273" t="s">
        <v>516</v>
      </c>
      <c r="T40" s="273" t="s">
        <v>519</v>
      </c>
      <c r="U40" s="265">
        <v>43125</v>
      </c>
      <c r="V40" s="273" t="s">
        <v>546</v>
      </c>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c r="EO40" s="207"/>
      <c r="EP40" s="207"/>
      <c r="EQ40" s="207"/>
      <c r="ER40" s="207"/>
      <c r="ES40" s="207"/>
      <c r="ET40" s="207"/>
      <c r="EU40" s="207"/>
      <c r="EV40" s="207"/>
      <c r="EW40" s="207"/>
      <c r="EX40" s="207"/>
      <c r="EY40" s="207"/>
      <c r="EZ40" s="207"/>
      <c r="FA40" s="207"/>
      <c r="FB40" s="207"/>
      <c r="FC40" s="207"/>
      <c r="FD40" s="207"/>
      <c r="FE40" s="207"/>
      <c r="FF40" s="207"/>
      <c r="FG40" s="207"/>
      <c r="FH40" s="207"/>
      <c r="FI40" s="207"/>
      <c r="FJ40" s="207"/>
    </row>
    <row r="41" spans="1:166" s="280" customFormat="1" ht="151.5" customHeight="1" thickBot="1" thickTop="1">
      <c r="A41" s="277" t="str">
        <f>+'MAPA DE RIESGOS'!A35</f>
        <v>CA02215-P</v>
      </c>
      <c r="B41" s="275">
        <v>42874</v>
      </c>
      <c r="C41" s="276">
        <v>42909</v>
      </c>
      <c r="D41" s="273" t="str">
        <f>'MAPA DE RIESGOS'!B35</f>
        <v>GESTION DE RECURSOS FINANCIEROS</v>
      </c>
      <c r="E41" s="273" t="str">
        <f>'MAPA DE RIESGOS'!C35</f>
        <v>POSIBLE MEDICIÓN INADECUADA DEL INDICADOR ESTRATÉGICO DEL PROCESO GESTIÓN FINANCIERA</v>
      </c>
      <c r="F41" s="278">
        <f>'MAPA DE RIESGOS'!D35</f>
        <v>3</v>
      </c>
      <c r="G41" s="278">
        <f>'MAPA DE RIESGOS'!E35</f>
        <v>2</v>
      </c>
      <c r="H41" s="273" t="s">
        <v>309</v>
      </c>
      <c r="I41" s="212">
        <v>42823</v>
      </c>
      <c r="J41" s="212">
        <v>42916</v>
      </c>
      <c r="K41" s="212" t="str">
        <f>IF(P41=100%,("T"),(IF(P41=0%,("SI"),("P"))))</f>
        <v>T</v>
      </c>
      <c r="L41" s="273" t="s">
        <v>147</v>
      </c>
      <c r="M41" s="274" t="s">
        <v>173</v>
      </c>
      <c r="N41" s="321">
        <v>3</v>
      </c>
      <c r="O41" s="321">
        <v>3</v>
      </c>
      <c r="P41" s="328">
        <f>+N41/O41</f>
        <v>1</v>
      </c>
      <c r="Q41" s="367" t="s">
        <v>512</v>
      </c>
      <c r="R41" s="195" t="s">
        <v>563</v>
      </c>
      <c r="S41" s="273" t="s">
        <v>516</v>
      </c>
      <c r="T41" s="273" t="s">
        <v>519</v>
      </c>
      <c r="U41" s="265">
        <v>43125</v>
      </c>
      <c r="V41" s="273" t="s">
        <v>546</v>
      </c>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09"/>
      <c r="BR41" s="209"/>
      <c r="BS41" s="209"/>
      <c r="BT41" s="209"/>
      <c r="BU41" s="209"/>
      <c r="BV41" s="209"/>
      <c r="BW41" s="209"/>
      <c r="BX41" s="209"/>
      <c r="BY41" s="209"/>
      <c r="BZ41" s="209"/>
      <c r="CA41" s="209"/>
      <c r="CB41" s="209"/>
      <c r="CC41" s="209"/>
      <c r="CD41" s="209"/>
      <c r="CE41" s="209"/>
      <c r="CF41" s="209"/>
      <c r="CG41" s="209"/>
      <c r="CH41" s="209"/>
      <c r="CI41" s="209"/>
      <c r="CJ41" s="209"/>
      <c r="CK41" s="209"/>
      <c r="CL41" s="209"/>
      <c r="CM41" s="209"/>
      <c r="CN41" s="209"/>
      <c r="CO41" s="209"/>
      <c r="CP41" s="209"/>
      <c r="CQ41" s="209"/>
      <c r="CR41" s="209"/>
      <c r="CS41" s="209"/>
      <c r="CT41" s="209"/>
      <c r="CU41" s="209"/>
      <c r="CV41" s="209"/>
      <c r="CW41" s="209"/>
      <c r="CX41" s="209"/>
      <c r="CY41" s="209"/>
      <c r="CZ41" s="209"/>
      <c r="DA41" s="209"/>
      <c r="DB41" s="209"/>
      <c r="DC41" s="209"/>
      <c r="DD41" s="209"/>
      <c r="DE41" s="209"/>
      <c r="DF41" s="209"/>
      <c r="DG41" s="209"/>
      <c r="DH41" s="209"/>
      <c r="DI41" s="209"/>
      <c r="DJ41" s="209"/>
      <c r="DK41" s="209"/>
      <c r="DL41" s="209"/>
      <c r="DM41" s="209"/>
      <c r="DN41" s="209"/>
      <c r="DO41" s="209"/>
      <c r="DP41" s="209"/>
      <c r="DQ41" s="209"/>
      <c r="DR41" s="209"/>
      <c r="DS41" s="209"/>
      <c r="DT41" s="209"/>
      <c r="DU41" s="209"/>
      <c r="DV41" s="209"/>
      <c r="DW41" s="209"/>
      <c r="DX41" s="209"/>
      <c r="DY41" s="209"/>
      <c r="DZ41" s="209"/>
      <c r="EA41" s="209"/>
      <c r="EB41" s="209"/>
      <c r="EC41" s="209"/>
      <c r="ED41" s="209"/>
      <c r="EE41" s="209"/>
      <c r="EF41" s="209"/>
      <c r="EG41" s="209"/>
      <c r="EH41" s="209"/>
      <c r="EI41" s="209"/>
      <c r="EJ41" s="209"/>
      <c r="EK41" s="209"/>
      <c r="EL41" s="209"/>
      <c r="EM41" s="209"/>
      <c r="EN41" s="209"/>
      <c r="EO41" s="209"/>
      <c r="EP41" s="209"/>
      <c r="EQ41" s="209"/>
      <c r="ER41" s="209"/>
      <c r="ES41" s="209"/>
      <c r="ET41" s="209"/>
      <c r="EU41" s="209"/>
      <c r="EV41" s="209"/>
      <c r="EW41" s="209"/>
      <c r="EX41" s="209"/>
      <c r="EY41" s="209"/>
      <c r="EZ41" s="209"/>
      <c r="FA41" s="209"/>
      <c r="FB41" s="209"/>
      <c r="FC41" s="209"/>
      <c r="FD41" s="209"/>
      <c r="FE41" s="209"/>
      <c r="FF41" s="209"/>
      <c r="FG41" s="209"/>
      <c r="FH41" s="209"/>
      <c r="FI41" s="209"/>
      <c r="FJ41" s="209"/>
    </row>
    <row r="42" spans="1:166" s="280" customFormat="1" ht="105" customHeight="1" thickBot="1" thickTop="1">
      <c r="A42" s="275" t="str">
        <f>+'MAPA DE RIESGOS'!A36</f>
        <v>CI01117-P</v>
      </c>
      <c r="B42" s="275">
        <v>42874</v>
      </c>
      <c r="C42" s="276">
        <v>42909</v>
      </c>
      <c r="D42" s="276" t="str">
        <f>'MAPA DE RIESGOS'!B36</f>
        <v>GESTION DE RECURSOS FINANCIEROS (CONTABILIDAD) </v>
      </c>
      <c r="E42" s="276" t="str">
        <f>'MAPA DE RIESGOS'!C36</f>
        <v>QUE NO SE CUENTE CON EL DOCUMENTO FUENTE DE LA ENTIDAD BANCARIA QUE DA EVIDENCIA DE LA CONCILIACIÓN (EXTRACTO BANCARIO)  </v>
      </c>
      <c r="F42" s="278">
        <f>'MAPA DE RIESGOS'!D36</f>
        <v>3</v>
      </c>
      <c r="G42" s="278">
        <f>'MAPA DE RIESGOS'!E36</f>
        <v>2</v>
      </c>
      <c r="H42" s="273" t="s">
        <v>354</v>
      </c>
      <c r="I42" s="212">
        <v>42917</v>
      </c>
      <c r="J42" s="212">
        <v>42978</v>
      </c>
      <c r="K42" s="212" t="str">
        <f>IF(P42=100%,("T"),(IF(P42=0%,("SI"),("P"))))</f>
        <v>SI</v>
      </c>
      <c r="L42" s="273" t="s">
        <v>355</v>
      </c>
      <c r="M42" s="274" t="s">
        <v>356</v>
      </c>
      <c r="N42" s="379">
        <v>0</v>
      </c>
      <c r="O42" s="321">
        <v>1</v>
      </c>
      <c r="P42" s="328">
        <f>+N42/O42</f>
        <v>0</v>
      </c>
      <c r="Q42" s="367" t="s">
        <v>513</v>
      </c>
      <c r="R42" s="227" t="s">
        <v>550</v>
      </c>
      <c r="S42" s="273" t="s">
        <v>516</v>
      </c>
      <c r="T42" s="273" t="s">
        <v>519</v>
      </c>
      <c r="U42" s="265">
        <v>43125</v>
      </c>
      <c r="V42" s="273" t="s">
        <v>546</v>
      </c>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09"/>
      <c r="BR42" s="209"/>
      <c r="BS42" s="209"/>
      <c r="BT42" s="209"/>
      <c r="BU42" s="209"/>
      <c r="BV42" s="209"/>
      <c r="BW42" s="209"/>
      <c r="BX42" s="209"/>
      <c r="BY42" s="209"/>
      <c r="BZ42" s="209"/>
      <c r="CA42" s="209"/>
      <c r="CB42" s="209"/>
      <c r="CC42" s="209"/>
      <c r="CD42" s="209"/>
      <c r="CE42" s="209"/>
      <c r="CF42" s="209"/>
      <c r="CG42" s="209"/>
      <c r="CH42" s="209"/>
      <c r="CI42" s="209"/>
      <c r="CJ42" s="209"/>
      <c r="CK42" s="209"/>
      <c r="CL42" s="209"/>
      <c r="CM42" s="209"/>
      <c r="CN42" s="209"/>
      <c r="CO42" s="209"/>
      <c r="CP42" s="209"/>
      <c r="CQ42" s="209"/>
      <c r="CR42" s="209"/>
      <c r="CS42" s="209"/>
      <c r="CT42" s="209"/>
      <c r="CU42" s="209"/>
      <c r="CV42" s="209"/>
      <c r="CW42" s="209"/>
      <c r="CX42" s="209"/>
      <c r="CY42" s="209"/>
      <c r="CZ42" s="209"/>
      <c r="DA42" s="209"/>
      <c r="DB42" s="209"/>
      <c r="DC42" s="209"/>
      <c r="DD42" s="209"/>
      <c r="DE42" s="209"/>
      <c r="DF42" s="209"/>
      <c r="DG42" s="209"/>
      <c r="DH42" s="209"/>
      <c r="DI42" s="209"/>
      <c r="DJ42" s="209"/>
      <c r="DK42" s="209"/>
      <c r="DL42" s="209"/>
      <c r="DM42" s="209"/>
      <c r="DN42" s="209"/>
      <c r="DO42" s="209"/>
      <c r="DP42" s="209"/>
      <c r="DQ42" s="209"/>
      <c r="DR42" s="209"/>
      <c r="DS42" s="209"/>
      <c r="DT42" s="209"/>
      <c r="DU42" s="209"/>
      <c r="DV42" s="209"/>
      <c r="DW42" s="209"/>
      <c r="DX42" s="209"/>
      <c r="DY42" s="209"/>
      <c r="DZ42" s="209"/>
      <c r="EA42" s="209"/>
      <c r="EB42" s="209"/>
      <c r="EC42" s="209"/>
      <c r="ED42" s="209"/>
      <c r="EE42" s="209"/>
      <c r="EF42" s="209"/>
      <c r="EG42" s="209"/>
      <c r="EH42" s="209"/>
      <c r="EI42" s="209"/>
      <c r="EJ42" s="209"/>
      <c r="EK42" s="209"/>
      <c r="EL42" s="209"/>
      <c r="EM42" s="209"/>
      <c r="EN42" s="209"/>
      <c r="EO42" s="209"/>
      <c r="EP42" s="209"/>
      <c r="EQ42" s="209"/>
      <c r="ER42" s="209"/>
      <c r="ES42" s="209"/>
      <c r="ET42" s="209"/>
      <c r="EU42" s="209"/>
      <c r="EV42" s="209"/>
      <c r="EW42" s="209"/>
      <c r="EX42" s="209"/>
      <c r="EY42" s="209"/>
      <c r="EZ42" s="209"/>
      <c r="FA42" s="209"/>
      <c r="FB42" s="209"/>
      <c r="FC42" s="209"/>
      <c r="FD42" s="209"/>
      <c r="FE42" s="209"/>
      <c r="FF42" s="209"/>
      <c r="FG42" s="209"/>
      <c r="FH42" s="209"/>
      <c r="FI42" s="209"/>
      <c r="FJ42" s="209"/>
    </row>
    <row r="43" spans="1:166" s="280" customFormat="1" ht="86.25" customHeight="1" thickBot="1" thickTop="1">
      <c r="A43" s="275" t="str">
        <f>+'MAPA DE RIESGOS'!A37</f>
        <v>CI01217-P</v>
      </c>
      <c r="B43" s="275">
        <v>42874</v>
      </c>
      <c r="C43" s="276">
        <v>42909</v>
      </c>
      <c r="D43" s="276" t="str">
        <f>'MAPA DE RIESGOS'!B37</f>
        <v>GESTION DE RECURSOS FINANCIEROS (CONTABILIDAD) </v>
      </c>
      <c r="E43" s="276" t="str">
        <f>'MAPA DE RIESGOS'!C37</f>
        <v>INCUMPLIMIENTO DEL INSTRUCTIVO ESTABLECIDO PARA EL MANEJO DEL ARCHIVO DE GESTIÓN  </v>
      </c>
      <c r="F43" s="278">
        <f>'MAPA DE RIESGOS'!D37</f>
        <v>3</v>
      </c>
      <c r="G43" s="278">
        <f>'MAPA DE RIESGOS'!E37</f>
        <v>2</v>
      </c>
      <c r="H43" s="273" t="s">
        <v>361</v>
      </c>
      <c r="I43" s="212">
        <v>42917</v>
      </c>
      <c r="J43" s="212">
        <v>42947</v>
      </c>
      <c r="K43" s="212" t="str">
        <f>IF(P43=100%,("T"),(IF(P43=0%,("SI"),("P"))))</f>
        <v>T</v>
      </c>
      <c r="L43" s="273" t="s">
        <v>362</v>
      </c>
      <c r="M43" s="274" t="s">
        <v>93</v>
      </c>
      <c r="N43" s="320">
        <v>2</v>
      </c>
      <c r="O43" s="321">
        <v>2</v>
      </c>
      <c r="P43" s="328">
        <f>+N43/O43</f>
        <v>1</v>
      </c>
      <c r="Q43" s="367" t="s">
        <v>514</v>
      </c>
      <c r="R43" s="195" t="s">
        <v>551</v>
      </c>
      <c r="S43" s="380" t="s">
        <v>539</v>
      </c>
      <c r="T43" s="380" t="s">
        <v>562</v>
      </c>
      <c r="U43" s="265">
        <v>43125</v>
      </c>
      <c r="V43" s="273" t="s">
        <v>546</v>
      </c>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09"/>
      <c r="BR43" s="209"/>
      <c r="BS43" s="209"/>
      <c r="BT43" s="209"/>
      <c r="BU43" s="209"/>
      <c r="BV43" s="209"/>
      <c r="BW43" s="209"/>
      <c r="BX43" s="209"/>
      <c r="BY43" s="209"/>
      <c r="BZ43" s="209"/>
      <c r="CA43" s="209"/>
      <c r="CB43" s="209"/>
      <c r="CC43" s="209"/>
      <c r="CD43" s="209"/>
      <c r="CE43" s="209"/>
      <c r="CF43" s="209"/>
      <c r="CG43" s="209"/>
      <c r="CH43" s="209"/>
      <c r="CI43" s="209"/>
      <c r="CJ43" s="209"/>
      <c r="CK43" s="209"/>
      <c r="CL43" s="209"/>
      <c r="CM43" s="209"/>
      <c r="CN43" s="209"/>
      <c r="CO43" s="209"/>
      <c r="CP43" s="209"/>
      <c r="CQ43" s="209"/>
      <c r="CR43" s="209"/>
      <c r="CS43" s="209"/>
      <c r="CT43" s="209"/>
      <c r="CU43" s="209"/>
      <c r="CV43" s="209"/>
      <c r="CW43" s="209"/>
      <c r="CX43" s="209"/>
      <c r="CY43" s="209"/>
      <c r="CZ43" s="209"/>
      <c r="DA43" s="209"/>
      <c r="DB43" s="209"/>
      <c r="DC43" s="209"/>
      <c r="DD43" s="209"/>
      <c r="DE43" s="209"/>
      <c r="DF43" s="209"/>
      <c r="DG43" s="209"/>
      <c r="DH43" s="209"/>
      <c r="DI43" s="209"/>
      <c r="DJ43" s="209"/>
      <c r="DK43" s="209"/>
      <c r="DL43" s="209"/>
      <c r="DM43" s="209"/>
      <c r="DN43" s="209"/>
      <c r="DO43" s="209"/>
      <c r="DP43" s="209"/>
      <c r="DQ43" s="209"/>
      <c r="DR43" s="209"/>
      <c r="DS43" s="209"/>
      <c r="DT43" s="209"/>
      <c r="DU43" s="209"/>
      <c r="DV43" s="209"/>
      <c r="DW43" s="209"/>
      <c r="DX43" s="209"/>
      <c r="DY43" s="209"/>
      <c r="DZ43" s="209"/>
      <c r="EA43" s="209"/>
      <c r="EB43" s="209"/>
      <c r="EC43" s="209"/>
      <c r="ED43" s="209"/>
      <c r="EE43" s="209"/>
      <c r="EF43" s="209"/>
      <c r="EG43" s="209"/>
      <c r="EH43" s="209"/>
      <c r="EI43" s="209"/>
      <c r="EJ43" s="209"/>
      <c r="EK43" s="209"/>
      <c r="EL43" s="209"/>
      <c r="EM43" s="209"/>
      <c r="EN43" s="209"/>
      <c r="EO43" s="209"/>
      <c r="EP43" s="209"/>
      <c r="EQ43" s="209"/>
      <c r="ER43" s="209"/>
      <c r="ES43" s="209"/>
      <c r="ET43" s="209"/>
      <c r="EU43" s="209"/>
      <c r="EV43" s="209"/>
      <c r="EW43" s="209"/>
      <c r="EX43" s="209"/>
      <c r="EY43" s="209"/>
      <c r="EZ43" s="209"/>
      <c r="FA43" s="209"/>
      <c r="FB43" s="209"/>
      <c r="FC43" s="209"/>
      <c r="FD43" s="209"/>
      <c r="FE43" s="209"/>
      <c r="FF43" s="209"/>
      <c r="FG43" s="209"/>
      <c r="FH43" s="209"/>
      <c r="FI43" s="209"/>
      <c r="FJ43" s="209"/>
    </row>
    <row r="44" spans="1:166" s="57" customFormat="1" ht="71.25" customHeight="1" thickBot="1" thickTop="1">
      <c r="A44" s="46" t="str">
        <f>+'[1]MAPA DE RIESGOS'!A38</f>
        <v>CA00115-P</v>
      </c>
      <c r="B44" s="266">
        <v>42046</v>
      </c>
      <c r="C44" s="266">
        <v>42067</v>
      </c>
      <c r="D44" s="51" t="str">
        <f>'[1]MAPA DE RIESGOS'!B38</f>
        <v>GESTION DE SERVICIOS ADMINISTRATIVOS</v>
      </c>
      <c r="E44" s="51" t="str">
        <f>'[1]MAPA DE RIESGOS'!C38</f>
        <v>QUE NO SE TOMEN LAS ACCIONES DE MEJORA EN EL CUMPLIMIENTO DEL OBJETIVO DEL PROCESO </v>
      </c>
      <c r="F44" s="51">
        <f>'[1]MAPA DE RIESGOS'!D38</f>
        <v>3</v>
      </c>
      <c r="G44" s="51">
        <f>'[1]MAPA DE RIESGOS'!E38</f>
        <v>3</v>
      </c>
      <c r="H44" s="60" t="s">
        <v>149</v>
      </c>
      <c r="I44" s="44">
        <v>42067</v>
      </c>
      <c r="J44" s="44">
        <v>42139</v>
      </c>
      <c r="K44" s="44" t="str">
        <f aca="true" t="shared" si="2" ref="K44:K51">IF(P44=100%,("T"),(IF(P44=0%,("SI"),("P"))))</f>
        <v>SI</v>
      </c>
      <c r="L44" s="60" t="s">
        <v>129</v>
      </c>
      <c r="M44" s="126" t="s">
        <v>173</v>
      </c>
      <c r="N44" s="322">
        <v>0</v>
      </c>
      <c r="O44" s="322">
        <v>1</v>
      </c>
      <c r="P44" s="349">
        <v>0</v>
      </c>
      <c r="Q44" s="357" t="s">
        <v>479</v>
      </c>
      <c r="R44" s="196" t="s">
        <v>552</v>
      </c>
      <c r="S44" s="338" t="s">
        <v>516</v>
      </c>
      <c r="T44" s="266" t="s">
        <v>519</v>
      </c>
      <c r="U44" s="266">
        <v>43125</v>
      </c>
      <c r="V44" s="60" t="s">
        <v>546</v>
      </c>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c r="CN44" s="209"/>
      <c r="CO44" s="209"/>
      <c r="CP44" s="209"/>
      <c r="CQ44" s="209"/>
      <c r="CR44" s="209"/>
      <c r="CS44" s="209"/>
      <c r="CT44" s="209"/>
      <c r="CU44" s="209"/>
      <c r="CV44" s="209"/>
      <c r="CW44" s="209"/>
      <c r="CX44" s="209"/>
      <c r="CY44" s="209"/>
      <c r="CZ44" s="209"/>
      <c r="DA44" s="209"/>
      <c r="DB44" s="209"/>
      <c r="DC44" s="209"/>
      <c r="DD44" s="209"/>
      <c r="DE44" s="209"/>
      <c r="DF44" s="209"/>
      <c r="DG44" s="209"/>
      <c r="DH44" s="209"/>
      <c r="DI44" s="209"/>
      <c r="DJ44" s="209"/>
      <c r="DK44" s="209"/>
      <c r="DL44" s="209"/>
      <c r="DM44" s="209"/>
      <c r="DN44" s="209"/>
      <c r="DO44" s="209"/>
      <c r="DP44" s="209"/>
      <c r="DQ44" s="209"/>
      <c r="DR44" s="209"/>
      <c r="DS44" s="209"/>
      <c r="DT44" s="209"/>
      <c r="DU44" s="209"/>
      <c r="DV44" s="209"/>
      <c r="DW44" s="209"/>
      <c r="DX44" s="209"/>
      <c r="DY44" s="209"/>
      <c r="DZ44" s="209"/>
      <c r="EA44" s="209"/>
      <c r="EB44" s="209"/>
      <c r="EC44" s="209"/>
      <c r="ED44" s="209"/>
      <c r="EE44" s="209"/>
      <c r="EF44" s="209"/>
      <c r="EG44" s="209"/>
      <c r="EH44" s="209"/>
      <c r="EI44" s="209"/>
      <c r="EJ44" s="209"/>
      <c r="EK44" s="209"/>
      <c r="EL44" s="209"/>
      <c r="EM44" s="209"/>
      <c r="EN44" s="209"/>
      <c r="EO44" s="209"/>
      <c r="EP44" s="209"/>
      <c r="EQ44" s="209"/>
      <c r="ER44" s="209"/>
      <c r="ES44" s="209"/>
      <c r="ET44" s="209"/>
      <c r="EU44" s="209"/>
      <c r="EV44" s="209"/>
      <c r="EW44" s="209"/>
      <c r="EX44" s="209"/>
      <c r="EY44" s="209"/>
      <c r="EZ44" s="209"/>
      <c r="FA44" s="209"/>
      <c r="FB44" s="209"/>
      <c r="FC44" s="209"/>
      <c r="FD44" s="209"/>
      <c r="FE44" s="209"/>
      <c r="FF44" s="209"/>
      <c r="FG44" s="209"/>
      <c r="FH44" s="209"/>
      <c r="FI44" s="209"/>
      <c r="FJ44" s="209"/>
    </row>
    <row r="45" spans="1:166" s="57" customFormat="1" ht="68.25" customHeight="1" thickBot="1" thickTop="1">
      <c r="A45" s="46" t="str">
        <f>+'[1]MAPA DE RIESGOS'!A39</f>
        <v>CI04015-P</v>
      </c>
      <c r="B45" s="50">
        <v>42304</v>
      </c>
      <c r="C45" s="50">
        <v>42331</v>
      </c>
      <c r="D45" s="51" t="str">
        <f>'[1]MAPA DE RIESGOS'!B39</f>
        <v>GESTION DE SERVICIOS ADMINISTRATIVOS (CALI)</v>
      </c>
      <c r="E45" s="51" t="str">
        <f>'[1]MAPA DE RIESGOS'!C39</f>
        <v>Demora en los tramites y peticiones de los clientes externos</v>
      </c>
      <c r="F45" s="51">
        <f>'[1]MAPA DE RIESGOS'!D39</f>
        <v>3</v>
      </c>
      <c r="G45" s="51">
        <f>'[1]MAPA DE RIESGOS'!E39</f>
        <v>3</v>
      </c>
      <c r="H45" s="144" t="s">
        <v>218</v>
      </c>
      <c r="I45" s="44">
        <v>42331</v>
      </c>
      <c r="J45" s="44">
        <v>42460</v>
      </c>
      <c r="K45" s="44" t="str">
        <f t="shared" si="2"/>
        <v>SI</v>
      </c>
      <c r="L45" s="60" t="s">
        <v>129</v>
      </c>
      <c r="M45" s="126" t="s">
        <v>223</v>
      </c>
      <c r="N45" s="322">
        <v>0</v>
      </c>
      <c r="O45" s="322">
        <v>1</v>
      </c>
      <c r="P45" s="349">
        <v>0</v>
      </c>
      <c r="Q45" s="357" t="s">
        <v>480</v>
      </c>
      <c r="R45" s="196" t="s">
        <v>553</v>
      </c>
      <c r="S45" s="338" t="s">
        <v>516</v>
      </c>
      <c r="T45" s="266" t="s">
        <v>519</v>
      </c>
      <c r="U45" s="266">
        <v>43125</v>
      </c>
      <c r="V45" s="60" t="s">
        <v>546</v>
      </c>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09"/>
      <c r="BR45" s="209"/>
      <c r="BS45" s="209"/>
      <c r="BT45" s="209"/>
      <c r="BU45" s="209"/>
      <c r="BV45" s="209"/>
      <c r="BW45" s="209"/>
      <c r="BX45" s="209"/>
      <c r="BY45" s="209"/>
      <c r="BZ45" s="209"/>
      <c r="CA45" s="209"/>
      <c r="CB45" s="209"/>
      <c r="CC45" s="209"/>
      <c r="CD45" s="209"/>
      <c r="CE45" s="209"/>
      <c r="CF45" s="209"/>
      <c r="CG45" s="209"/>
      <c r="CH45" s="209"/>
      <c r="CI45" s="209"/>
      <c r="CJ45" s="209"/>
      <c r="CK45" s="209"/>
      <c r="CL45" s="209"/>
      <c r="CM45" s="209"/>
      <c r="CN45" s="209"/>
      <c r="CO45" s="209"/>
      <c r="CP45" s="209"/>
      <c r="CQ45" s="209"/>
      <c r="CR45" s="209"/>
      <c r="CS45" s="209"/>
      <c r="CT45" s="209"/>
      <c r="CU45" s="209"/>
      <c r="CV45" s="209"/>
      <c r="CW45" s="209"/>
      <c r="CX45" s="209"/>
      <c r="CY45" s="209"/>
      <c r="CZ45" s="209"/>
      <c r="DA45" s="209"/>
      <c r="DB45" s="209"/>
      <c r="DC45" s="209"/>
      <c r="DD45" s="209"/>
      <c r="DE45" s="209"/>
      <c r="DF45" s="209"/>
      <c r="DG45" s="209"/>
      <c r="DH45" s="209"/>
      <c r="DI45" s="209"/>
      <c r="DJ45" s="209"/>
      <c r="DK45" s="209"/>
      <c r="DL45" s="209"/>
      <c r="DM45" s="209"/>
      <c r="DN45" s="209"/>
      <c r="DO45" s="209"/>
      <c r="DP45" s="209"/>
      <c r="DQ45" s="209"/>
      <c r="DR45" s="209"/>
      <c r="DS45" s="209"/>
      <c r="DT45" s="209"/>
      <c r="DU45" s="209"/>
      <c r="DV45" s="209"/>
      <c r="DW45" s="209"/>
      <c r="DX45" s="209"/>
      <c r="DY45" s="209"/>
      <c r="DZ45" s="209"/>
      <c r="EA45" s="209"/>
      <c r="EB45" s="209"/>
      <c r="EC45" s="209"/>
      <c r="ED45" s="209"/>
      <c r="EE45" s="209"/>
      <c r="EF45" s="209"/>
      <c r="EG45" s="209"/>
      <c r="EH45" s="209"/>
      <c r="EI45" s="209"/>
      <c r="EJ45" s="209"/>
      <c r="EK45" s="209"/>
      <c r="EL45" s="209"/>
      <c r="EM45" s="209"/>
      <c r="EN45" s="209"/>
      <c r="EO45" s="209"/>
      <c r="EP45" s="209"/>
      <c r="EQ45" s="209"/>
      <c r="ER45" s="209"/>
      <c r="ES45" s="209"/>
      <c r="ET45" s="209"/>
      <c r="EU45" s="209"/>
      <c r="EV45" s="209"/>
      <c r="EW45" s="209"/>
      <c r="EX45" s="209"/>
      <c r="EY45" s="209"/>
      <c r="EZ45" s="209"/>
      <c r="FA45" s="209"/>
      <c r="FB45" s="209"/>
      <c r="FC45" s="209"/>
      <c r="FD45" s="209"/>
      <c r="FE45" s="209"/>
      <c r="FF45" s="209"/>
      <c r="FG45" s="209"/>
      <c r="FH45" s="209"/>
      <c r="FI45" s="209"/>
      <c r="FJ45" s="209"/>
    </row>
    <row r="46" spans="1:166" s="57" customFormat="1" ht="75" customHeight="1" thickBot="1" thickTop="1">
      <c r="A46" s="46" t="str">
        <f>+'[1]MAPA DE RIESGOS'!A40</f>
        <v>CI03915-P</v>
      </c>
      <c r="B46" s="50">
        <v>42304</v>
      </c>
      <c r="C46" s="50">
        <v>42331</v>
      </c>
      <c r="D46" s="51" t="str">
        <f>'[1]MAPA DE RIESGOS'!B40</f>
        <v>GESTION DE SERVICIOS ADMINISTRATIVOS (BUENAVENTURA) </v>
      </c>
      <c r="E46" s="51" t="str">
        <f>'[1]MAPA DE RIESGOS'!C40</f>
        <v>PERDIDA DE INFORMACION, MANO DE OBRA, DAÑOS EN LOS EQUIPOS ELECTRICOS EN LA OFICINA DE BUENAVENTURA</v>
      </c>
      <c r="F46" s="51">
        <f>'[1]MAPA DE RIESGOS'!D40</f>
        <v>3</v>
      </c>
      <c r="G46" s="51">
        <f>'[1]MAPA DE RIESGOS'!E40</f>
        <v>2</v>
      </c>
      <c r="H46" s="60" t="s">
        <v>222</v>
      </c>
      <c r="I46" s="44">
        <v>42331</v>
      </c>
      <c r="J46" s="44">
        <v>42460</v>
      </c>
      <c r="K46" s="44" t="str">
        <f t="shared" si="2"/>
        <v>SI</v>
      </c>
      <c r="L46" s="60" t="s">
        <v>129</v>
      </c>
      <c r="M46" s="126" t="s">
        <v>223</v>
      </c>
      <c r="N46" s="322">
        <v>0</v>
      </c>
      <c r="O46" s="322">
        <v>1</v>
      </c>
      <c r="P46" s="349">
        <v>0</v>
      </c>
      <c r="Q46" s="357" t="s">
        <v>481</v>
      </c>
      <c r="R46" s="196" t="s">
        <v>554</v>
      </c>
      <c r="S46" s="338" t="s">
        <v>516</v>
      </c>
      <c r="T46" s="266" t="s">
        <v>519</v>
      </c>
      <c r="U46" s="266">
        <v>43125</v>
      </c>
      <c r="V46" s="60" t="s">
        <v>546</v>
      </c>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09"/>
      <c r="BQ46" s="209"/>
      <c r="BR46" s="209"/>
      <c r="BS46" s="209"/>
      <c r="BT46" s="209"/>
      <c r="BU46" s="209"/>
      <c r="BV46" s="209"/>
      <c r="BW46" s="209"/>
      <c r="BX46" s="209"/>
      <c r="BY46" s="209"/>
      <c r="BZ46" s="209"/>
      <c r="CA46" s="209"/>
      <c r="CB46" s="209"/>
      <c r="CC46" s="209"/>
      <c r="CD46" s="209"/>
      <c r="CE46" s="209"/>
      <c r="CF46" s="209"/>
      <c r="CG46" s="209"/>
      <c r="CH46" s="209"/>
      <c r="CI46" s="209"/>
      <c r="CJ46" s="209"/>
      <c r="CK46" s="209"/>
      <c r="CL46" s="209"/>
      <c r="CM46" s="209"/>
      <c r="CN46" s="209"/>
      <c r="CO46" s="209"/>
      <c r="CP46" s="209"/>
      <c r="CQ46" s="209"/>
      <c r="CR46" s="209"/>
      <c r="CS46" s="209"/>
      <c r="CT46" s="209"/>
      <c r="CU46" s="209"/>
      <c r="CV46" s="209"/>
      <c r="CW46" s="209"/>
      <c r="CX46" s="209"/>
      <c r="CY46" s="209"/>
      <c r="CZ46" s="209"/>
      <c r="DA46" s="209"/>
      <c r="DB46" s="209"/>
      <c r="DC46" s="209"/>
      <c r="DD46" s="209"/>
      <c r="DE46" s="209"/>
      <c r="DF46" s="209"/>
      <c r="DG46" s="209"/>
      <c r="DH46" s="209"/>
      <c r="DI46" s="209"/>
      <c r="DJ46" s="209"/>
      <c r="DK46" s="209"/>
      <c r="DL46" s="209"/>
      <c r="DM46" s="209"/>
      <c r="DN46" s="209"/>
      <c r="DO46" s="209"/>
      <c r="DP46" s="209"/>
      <c r="DQ46" s="209"/>
      <c r="DR46" s="209"/>
      <c r="DS46" s="209"/>
      <c r="DT46" s="209"/>
      <c r="DU46" s="209"/>
      <c r="DV46" s="209"/>
      <c r="DW46" s="209"/>
      <c r="DX46" s="209"/>
      <c r="DY46" s="209"/>
      <c r="DZ46" s="209"/>
      <c r="EA46" s="209"/>
      <c r="EB46" s="209"/>
      <c r="EC46" s="209"/>
      <c r="ED46" s="209"/>
      <c r="EE46" s="209"/>
      <c r="EF46" s="209"/>
      <c r="EG46" s="209"/>
      <c r="EH46" s="209"/>
      <c r="EI46" s="209"/>
      <c r="EJ46" s="209"/>
      <c r="EK46" s="209"/>
      <c r="EL46" s="209"/>
      <c r="EM46" s="209"/>
      <c r="EN46" s="209"/>
      <c r="EO46" s="209"/>
      <c r="EP46" s="209"/>
      <c r="EQ46" s="209"/>
      <c r="ER46" s="209"/>
      <c r="ES46" s="209"/>
      <c r="ET46" s="209"/>
      <c r="EU46" s="209"/>
      <c r="EV46" s="209"/>
      <c r="EW46" s="209"/>
      <c r="EX46" s="209"/>
      <c r="EY46" s="209"/>
      <c r="EZ46" s="209"/>
      <c r="FA46" s="209"/>
      <c r="FB46" s="209"/>
      <c r="FC46" s="209"/>
      <c r="FD46" s="209"/>
      <c r="FE46" s="209"/>
      <c r="FF46" s="209"/>
      <c r="FG46" s="209"/>
      <c r="FH46" s="209"/>
      <c r="FI46" s="209"/>
      <c r="FJ46" s="209"/>
    </row>
    <row r="47" spans="1:166" s="57" customFormat="1" ht="77.25" customHeight="1" thickBot="1" thickTop="1">
      <c r="A47" s="46" t="str">
        <f>+'[1]MAPA DE RIESGOS'!A41</f>
        <v>CA1917-P</v>
      </c>
      <c r="B47" s="50">
        <v>43031</v>
      </c>
      <c r="C47" s="50">
        <v>43083</v>
      </c>
      <c r="D47" s="51" t="str">
        <f>'[1]MAPA DE RIESGOS'!B41</f>
        <v>GESTION DE SERVICIOS ADMINISTRATIVOS</v>
      </c>
      <c r="E47" s="51" t="str">
        <f>'[1]MAPA DE RIESGOS'!C41</f>
        <v>PERDIDA DE LOS BIENES DE LA ENTIDAD </v>
      </c>
      <c r="F47" s="51">
        <f>'[1]MAPA DE RIESGOS'!D41</f>
        <v>3</v>
      </c>
      <c r="G47" s="51">
        <f>'[1]MAPA DE RIESGOS'!E41</f>
        <v>4</v>
      </c>
      <c r="H47" s="60" t="s">
        <v>458</v>
      </c>
      <c r="I47" s="44">
        <v>43101</v>
      </c>
      <c r="J47" s="44">
        <v>43189</v>
      </c>
      <c r="K47" s="44" t="s">
        <v>471</v>
      </c>
      <c r="L47" s="60" t="s">
        <v>129</v>
      </c>
      <c r="M47" s="126" t="s">
        <v>459</v>
      </c>
      <c r="N47" s="322">
        <v>0</v>
      </c>
      <c r="O47" s="322">
        <v>1</v>
      </c>
      <c r="P47" s="349">
        <v>0</v>
      </c>
      <c r="Q47" s="358" t="s">
        <v>482</v>
      </c>
      <c r="R47" s="196" t="s">
        <v>555</v>
      </c>
      <c r="S47" s="338" t="s">
        <v>516</v>
      </c>
      <c r="T47" s="266" t="s">
        <v>519</v>
      </c>
      <c r="U47" s="266">
        <v>43125</v>
      </c>
      <c r="V47" s="60" t="s">
        <v>546</v>
      </c>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09"/>
      <c r="BR47" s="209"/>
      <c r="BS47" s="209"/>
      <c r="BT47" s="209"/>
      <c r="BU47" s="209"/>
      <c r="BV47" s="209"/>
      <c r="BW47" s="209"/>
      <c r="BX47" s="209"/>
      <c r="BY47" s="209"/>
      <c r="BZ47" s="209"/>
      <c r="CA47" s="209"/>
      <c r="CB47" s="209"/>
      <c r="CC47" s="209"/>
      <c r="CD47" s="209"/>
      <c r="CE47" s="209"/>
      <c r="CF47" s="209"/>
      <c r="CG47" s="209"/>
      <c r="CH47" s="209"/>
      <c r="CI47" s="209"/>
      <c r="CJ47" s="209"/>
      <c r="CK47" s="209"/>
      <c r="CL47" s="209"/>
      <c r="CM47" s="209"/>
      <c r="CN47" s="209"/>
      <c r="CO47" s="209"/>
      <c r="CP47" s="209"/>
      <c r="CQ47" s="209"/>
      <c r="CR47" s="209"/>
      <c r="CS47" s="209"/>
      <c r="CT47" s="209"/>
      <c r="CU47" s="209"/>
      <c r="CV47" s="209"/>
      <c r="CW47" s="209"/>
      <c r="CX47" s="209"/>
      <c r="CY47" s="209"/>
      <c r="CZ47" s="209"/>
      <c r="DA47" s="209"/>
      <c r="DB47" s="209"/>
      <c r="DC47" s="209"/>
      <c r="DD47" s="209"/>
      <c r="DE47" s="209"/>
      <c r="DF47" s="209"/>
      <c r="DG47" s="209"/>
      <c r="DH47" s="209"/>
      <c r="DI47" s="209"/>
      <c r="DJ47" s="209"/>
      <c r="DK47" s="209"/>
      <c r="DL47" s="209"/>
      <c r="DM47" s="209"/>
      <c r="DN47" s="209"/>
      <c r="DO47" s="209"/>
      <c r="DP47" s="209"/>
      <c r="DQ47" s="209"/>
      <c r="DR47" s="209"/>
      <c r="DS47" s="209"/>
      <c r="DT47" s="209"/>
      <c r="DU47" s="209"/>
      <c r="DV47" s="209"/>
      <c r="DW47" s="209"/>
      <c r="DX47" s="209"/>
      <c r="DY47" s="209"/>
      <c r="DZ47" s="209"/>
      <c r="EA47" s="209"/>
      <c r="EB47" s="209"/>
      <c r="EC47" s="209"/>
      <c r="ED47" s="209"/>
      <c r="EE47" s="209"/>
      <c r="EF47" s="209"/>
      <c r="EG47" s="209"/>
      <c r="EH47" s="209"/>
      <c r="EI47" s="209"/>
      <c r="EJ47" s="209"/>
      <c r="EK47" s="209"/>
      <c r="EL47" s="209"/>
      <c r="EM47" s="209"/>
      <c r="EN47" s="209"/>
      <c r="EO47" s="209"/>
      <c r="EP47" s="209"/>
      <c r="EQ47" s="209"/>
      <c r="ER47" s="209"/>
      <c r="ES47" s="209"/>
      <c r="ET47" s="209"/>
      <c r="EU47" s="209"/>
      <c r="EV47" s="209"/>
      <c r="EW47" s="209"/>
      <c r="EX47" s="209"/>
      <c r="EY47" s="209"/>
      <c r="EZ47" s="209"/>
      <c r="FA47" s="209"/>
      <c r="FB47" s="209"/>
      <c r="FC47" s="209"/>
      <c r="FD47" s="209"/>
      <c r="FE47" s="209"/>
      <c r="FF47" s="209"/>
      <c r="FG47" s="209"/>
      <c r="FH47" s="209"/>
      <c r="FI47" s="209"/>
      <c r="FJ47" s="209"/>
    </row>
    <row r="48" spans="1:22" s="209" customFormat="1" ht="84" customHeight="1" thickBot="1" thickTop="1">
      <c r="A48" s="52" t="str">
        <f>+'[1]MAPA DE RIESGOS'!A42</f>
        <v>CA00915-P</v>
      </c>
      <c r="B48" s="36">
        <v>42048</v>
      </c>
      <c r="C48" s="37">
        <v>42067</v>
      </c>
      <c r="D48" s="38" t="str">
        <f>'[1]MAPA DE RIESGOS'!B42</f>
        <v>GESTION DE BIENES TRANSFERIDOS</v>
      </c>
      <c r="E48" s="38" t="str">
        <f>'[1]MAPA DE RIESGOS'!C42</f>
        <v>POSIBLE INCUMPLIMIENTO DE LA NORMATIVIDAD NTCGP 1000:2009 NUMERAL 4,2,4 (CONTROL DE REGISTROS) </v>
      </c>
      <c r="F48" s="38">
        <f>'[1]MAPA DE RIESGOS'!D42</f>
        <v>3</v>
      </c>
      <c r="G48" s="38">
        <f>'[1]MAPA DE RIESGOS'!E42</f>
        <v>3</v>
      </c>
      <c r="H48" s="38" t="s">
        <v>161</v>
      </c>
      <c r="I48" s="40">
        <v>42095</v>
      </c>
      <c r="J48" s="40">
        <v>42369</v>
      </c>
      <c r="K48" s="40" t="str">
        <f t="shared" si="2"/>
        <v>P</v>
      </c>
      <c r="L48" s="38" t="s">
        <v>177</v>
      </c>
      <c r="M48" s="39" t="s">
        <v>175</v>
      </c>
      <c r="N48" s="292">
        <v>0.8</v>
      </c>
      <c r="O48" s="323">
        <v>1</v>
      </c>
      <c r="P48" s="350">
        <v>0.8</v>
      </c>
      <c r="Q48" s="359" t="s">
        <v>483</v>
      </c>
      <c r="R48" s="300" t="s">
        <v>556</v>
      </c>
      <c r="S48" s="37" t="s">
        <v>516</v>
      </c>
      <c r="T48" s="37" t="s">
        <v>519</v>
      </c>
      <c r="U48" s="37">
        <v>43125</v>
      </c>
      <c r="V48" s="37" t="s">
        <v>546</v>
      </c>
    </row>
    <row r="49" spans="1:22" s="209" customFormat="1" ht="100.5" customHeight="1" thickBot="1" thickTop="1">
      <c r="A49" s="52" t="str">
        <f>+'[1]MAPA DE RIESGOS'!A43</f>
        <v>CA01015-P</v>
      </c>
      <c r="B49" s="36">
        <v>42048</v>
      </c>
      <c r="C49" s="37">
        <v>42067</v>
      </c>
      <c r="D49" s="38" t="str">
        <f>'[1]MAPA DE RIESGOS'!B43</f>
        <v>GESTION DE BIENES TRANSFERIDOS</v>
      </c>
      <c r="E49" s="38" t="str">
        <f>'[1]MAPA DE RIESGOS'!C43</f>
        <v>POSIBLE INCUMPLIMIENTO DE LA NORMATIVIDAD NTCGP 1000: 2009 4,2,3 (CONTROL DE DOCUMENTOS) </v>
      </c>
      <c r="F49" s="38">
        <f>'[1]MAPA DE RIESGOS'!D43</f>
        <v>3</v>
      </c>
      <c r="G49" s="38">
        <f>'[1]MAPA DE RIESGOS'!E43</f>
        <v>3</v>
      </c>
      <c r="H49" s="38" t="s">
        <v>162</v>
      </c>
      <c r="I49" s="40">
        <v>42067</v>
      </c>
      <c r="J49" s="40">
        <v>42185</v>
      </c>
      <c r="K49" s="40" t="str">
        <f t="shared" si="2"/>
        <v>P</v>
      </c>
      <c r="L49" s="38" t="s">
        <v>177</v>
      </c>
      <c r="M49" s="39" t="s">
        <v>176</v>
      </c>
      <c r="N49" s="292">
        <v>8</v>
      </c>
      <c r="O49" s="292">
        <v>16</v>
      </c>
      <c r="P49" s="350">
        <v>0.5</v>
      </c>
      <c r="Q49" s="359" t="s">
        <v>484</v>
      </c>
      <c r="R49" s="197" t="s">
        <v>557</v>
      </c>
      <c r="S49" s="37" t="s">
        <v>516</v>
      </c>
      <c r="T49" s="37" t="s">
        <v>519</v>
      </c>
      <c r="U49" s="37">
        <v>43125</v>
      </c>
      <c r="V49" s="37" t="s">
        <v>546</v>
      </c>
    </row>
    <row r="50" spans="1:22" s="209" customFormat="1" ht="70.5" customHeight="1" thickBot="1" thickTop="1">
      <c r="A50" s="52" t="str">
        <f>+'[1]MAPA DE RIESGOS'!A44</f>
        <v>CA01315-P</v>
      </c>
      <c r="B50" s="36">
        <v>42048</v>
      </c>
      <c r="C50" s="37">
        <v>42067</v>
      </c>
      <c r="D50" s="38" t="str">
        <f>'[1]MAPA DE RIESGOS'!B44</f>
        <v>GESTION DE BIENES TRANSFERIDOS</v>
      </c>
      <c r="E50" s="38" t="str">
        <f>'[1]MAPA DE RIESGOS'!C44</f>
        <v>QUE NO SE TOMEN LAS ACCIONES DE MEJORA EN EL CUMPLIMIENTO DEL OBJETIVO DEL PROCESO </v>
      </c>
      <c r="F50" s="38">
        <f>'[1]MAPA DE RIESGOS'!D44</f>
        <v>3</v>
      </c>
      <c r="G50" s="38">
        <f>'[1]MAPA DE RIESGOS'!E44</f>
        <v>2</v>
      </c>
      <c r="H50" s="38" t="s">
        <v>149</v>
      </c>
      <c r="I50" s="40">
        <v>42067</v>
      </c>
      <c r="J50" s="40">
        <v>42139</v>
      </c>
      <c r="K50" s="40" t="str">
        <f t="shared" si="2"/>
        <v>P</v>
      </c>
      <c r="L50" s="38" t="s">
        <v>177</v>
      </c>
      <c r="M50" s="39" t="s">
        <v>112</v>
      </c>
      <c r="N50" s="292">
        <v>0.1</v>
      </c>
      <c r="O50" s="292">
        <v>1</v>
      </c>
      <c r="P50" s="350">
        <v>0.1</v>
      </c>
      <c r="Q50" s="359" t="s">
        <v>485</v>
      </c>
      <c r="R50" s="300" t="s">
        <v>558</v>
      </c>
      <c r="S50" s="37" t="s">
        <v>516</v>
      </c>
      <c r="T50" s="37" t="s">
        <v>519</v>
      </c>
      <c r="U50" s="37">
        <v>43125</v>
      </c>
      <c r="V50" s="37" t="s">
        <v>546</v>
      </c>
    </row>
    <row r="51" spans="1:22" s="209" customFormat="1" ht="207" customHeight="1" thickBot="1" thickTop="1">
      <c r="A51" s="52" t="str">
        <f>+'[1]MAPA DE RIESGOS'!A45</f>
        <v>CA01817-P</v>
      </c>
      <c r="B51" s="155">
        <v>42801</v>
      </c>
      <c r="C51" s="156">
        <v>42821</v>
      </c>
      <c r="D51" s="38" t="str">
        <f>'[1]MAPA DE RIESGOS'!B45</f>
        <v>GESTION DE BIENES TRANSFERIDOS</v>
      </c>
      <c r="E51" s="38" t="str">
        <f>'[1]MAPA DE RIESGOS'!C45</f>
        <v>QUE NO SE DE UN CORRECTO FUNCIONAMIENTO DEL SISTEMA DE GESTIÓN </v>
      </c>
      <c r="F51" s="38">
        <f>'[1]MAPA DE RIESGOS'!D45</f>
        <v>3</v>
      </c>
      <c r="G51" s="38">
        <f>'[1]MAPA DE RIESGOS'!E45</f>
        <v>3</v>
      </c>
      <c r="H51" s="38" t="s">
        <v>303</v>
      </c>
      <c r="I51" s="40">
        <v>42824</v>
      </c>
      <c r="J51" s="40">
        <v>43008</v>
      </c>
      <c r="K51" s="40" t="str">
        <f t="shared" si="2"/>
        <v>P</v>
      </c>
      <c r="L51" s="38" t="s">
        <v>177</v>
      </c>
      <c r="M51" s="39" t="s">
        <v>112</v>
      </c>
      <c r="N51" s="292">
        <v>8</v>
      </c>
      <c r="O51" s="292">
        <v>16</v>
      </c>
      <c r="P51" s="350">
        <v>0.5</v>
      </c>
      <c r="Q51" s="359" t="s">
        <v>486</v>
      </c>
      <c r="R51" s="197" t="s">
        <v>557</v>
      </c>
      <c r="S51" s="37" t="s">
        <v>559</v>
      </c>
      <c r="T51" s="37" t="s">
        <v>519</v>
      </c>
      <c r="U51" s="37">
        <v>43125</v>
      </c>
      <c r="V51" s="37" t="s">
        <v>546</v>
      </c>
    </row>
    <row r="52" spans="1:22" s="209" customFormat="1" ht="70.5" customHeight="1" thickBot="1" thickTop="1">
      <c r="A52" s="291" t="str">
        <f>+'MAPA DE RIESGOS'!A46</f>
        <v>CI02117-P</v>
      </c>
      <c r="B52" s="258">
        <v>42907</v>
      </c>
      <c r="C52" s="258">
        <v>42991</v>
      </c>
      <c r="D52" s="255" t="str">
        <f>'MAPA DE RIESGOS'!B46</f>
        <v>GESTION DE PRESTACIONES ECONOMICAS</v>
      </c>
      <c r="E52" s="255" t="str">
        <f>'MAPA DE RIESGOS'!C46</f>
        <v>QUE NO SE ESTABLEZCAN LOS RIESGOS INHERENTES AL PROCESO </v>
      </c>
      <c r="F52" s="255">
        <f>'MAPA DE RIESGOS'!D46</f>
        <v>3</v>
      </c>
      <c r="G52" s="255">
        <f>'MAPA DE RIESGOS'!E46</f>
        <v>2</v>
      </c>
      <c r="H52" s="255" t="s">
        <v>460</v>
      </c>
      <c r="I52" s="259">
        <v>43008</v>
      </c>
      <c r="J52" s="259">
        <v>42990</v>
      </c>
      <c r="K52" s="259" t="s">
        <v>461</v>
      </c>
      <c r="L52" s="259" t="s">
        <v>462</v>
      </c>
      <c r="M52" s="260" t="s">
        <v>146</v>
      </c>
      <c r="N52" s="324">
        <v>0.5</v>
      </c>
      <c r="O52" s="325">
        <v>1</v>
      </c>
      <c r="P52" s="334">
        <v>0.5</v>
      </c>
      <c r="Q52" s="362" t="s">
        <v>497</v>
      </c>
      <c r="R52" s="247" t="s">
        <v>560</v>
      </c>
      <c r="S52" s="248" t="s">
        <v>516</v>
      </c>
      <c r="T52" s="248" t="s">
        <v>519</v>
      </c>
      <c r="U52" s="248">
        <v>43125</v>
      </c>
      <c r="V52" s="248" t="s">
        <v>546</v>
      </c>
    </row>
    <row r="53" spans="1:166" s="280" customFormat="1" ht="210.75" customHeight="1" thickBot="1" thickTop="1">
      <c r="A53" s="272" t="str">
        <f>+'[2]MAPA DE RIESGOS'!A47</f>
        <v>CI02117-P</v>
      </c>
      <c r="B53" s="271">
        <v>42815</v>
      </c>
      <c r="C53" s="271">
        <v>42843</v>
      </c>
      <c r="D53" s="293" t="str">
        <f>'[2]MAPA DE RIESGOS'!B47</f>
        <v>GESTION DE PRESTACIONES ECONOMICAS</v>
      </c>
      <c r="E53" s="293" t="str">
        <f>'[2]MAPA DE RIESGOS'!C47</f>
        <v>QUE NO SE ESTABLEZCAN LOS RIESGOS INHERENTES AL PROCESO </v>
      </c>
      <c r="F53" s="293">
        <f>'[2]MAPA DE RIESGOS'!D47</f>
        <v>3</v>
      </c>
      <c r="G53" s="293">
        <f>'[2]MAPA DE RIESGOS'!E47</f>
        <v>2</v>
      </c>
      <c r="H53" s="293" t="s">
        <v>463</v>
      </c>
      <c r="I53" s="271">
        <v>42843</v>
      </c>
      <c r="J53" s="271">
        <v>42916</v>
      </c>
      <c r="K53" s="269" t="s">
        <v>464</v>
      </c>
      <c r="L53" s="269" t="s">
        <v>314</v>
      </c>
      <c r="M53" s="270" t="s">
        <v>465</v>
      </c>
      <c r="N53" s="326">
        <v>945</v>
      </c>
      <c r="O53" s="326">
        <v>1036</v>
      </c>
      <c r="P53" s="335">
        <f>+N53/O53</f>
        <v>0.9121621621621622</v>
      </c>
      <c r="Q53" s="318" t="s">
        <v>515</v>
      </c>
      <c r="R53" s="347" t="s">
        <v>561</v>
      </c>
      <c r="S53" s="272" t="s">
        <v>516</v>
      </c>
      <c r="T53" s="272" t="s">
        <v>519</v>
      </c>
      <c r="U53" s="271">
        <v>43125</v>
      </c>
      <c r="V53" s="272" t="s">
        <v>546</v>
      </c>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09"/>
      <c r="BR53" s="209"/>
      <c r="BS53" s="209"/>
      <c r="BT53" s="209"/>
      <c r="BU53" s="209"/>
      <c r="BV53" s="209"/>
      <c r="BW53" s="209"/>
      <c r="BX53" s="209"/>
      <c r="BY53" s="209"/>
      <c r="BZ53" s="209"/>
      <c r="CA53" s="209"/>
      <c r="CB53" s="209"/>
      <c r="CC53" s="209"/>
      <c r="CD53" s="209"/>
      <c r="CE53" s="209"/>
      <c r="CF53" s="209"/>
      <c r="CG53" s="209"/>
      <c r="CH53" s="209"/>
      <c r="CI53" s="209"/>
      <c r="CJ53" s="209"/>
      <c r="CK53" s="209"/>
      <c r="CL53" s="209"/>
      <c r="CM53" s="209"/>
      <c r="CN53" s="209"/>
      <c r="CO53" s="209"/>
      <c r="CP53" s="209"/>
      <c r="CQ53" s="209"/>
      <c r="CR53" s="209"/>
      <c r="CS53" s="209"/>
      <c r="CT53" s="209"/>
      <c r="CU53" s="209"/>
      <c r="CV53" s="209"/>
      <c r="CW53" s="209"/>
      <c r="CX53" s="209"/>
      <c r="CY53" s="209"/>
      <c r="CZ53" s="209"/>
      <c r="DA53" s="209"/>
      <c r="DB53" s="209"/>
      <c r="DC53" s="209"/>
      <c r="DD53" s="209"/>
      <c r="DE53" s="209"/>
      <c r="DF53" s="209"/>
      <c r="DG53" s="209"/>
      <c r="DH53" s="209"/>
      <c r="DI53" s="209"/>
      <c r="DJ53" s="209"/>
      <c r="DK53" s="209"/>
      <c r="DL53" s="209"/>
      <c r="DM53" s="209"/>
      <c r="DN53" s="209"/>
      <c r="DO53" s="209"/>
      <c r="DP53" s="209"/>
      <c r="DQ53" s="209"/>
      <c r="DR53" s="209"/>
      <c r="DS53" s="209"/>
      <c r="DT53" s="209"/>
      <c r="DU53" s="209"/>
      <c r="DV53" s="209"/>
      <c r="DW53" s="209"/>
      <c r="DX53" s="209"/>
      <c r="DY53" s="209"/>
      <c r="DZ53" s="209"/>
      <c r="EA53" s="209"/>
      <c r="EB53" s="209"/>
      <c r="EC53" s="209"/>
      <c r="ED53" s="209"/>
      <c r="EE53" s="209"/>
      <c r="EF53" s="209"/>
      <c r="EG53" s="209"/>
      <c r="EH53" s="209"/>
      <c r="EI53" s="209"/>
      <c r="EJ53" s="209"/>
      <c r="EK53" s="209"/>
      <c r="EL53" s="209"/>
      <c r="EM53" s="209"/>
      <c r="EN53" s="209"/>
      <c r="EO53" s="209"/>
      <c r="EP53" s="209"/>
      <c r="EQ53" s="209"/>
      <c r="ER53" s="209"/>
      <c r="ES53" s="209"/>
      <c r="ET53" s="209"/>
      <c r="EU53" s="209"/>
      <c r="EV53" s="209"/>
      <c r="EW53" s="209"/>
      <c r="EX53" s="209"/>
      <c r="EY53" s="209"/>
      <c r="EZ53" s="209"/>
      <c r="FA53" s="209"/>
      <c r="FB53" s="209"/>
      <c r="FC53" s="209"/>
      <c r="FD53" s="209"/>
      <c r="FE53" s="209"/>
      <c r="FF53" s="209"/>
      <c r="FG53" s="209"/>
      <c r="FH53" s="209"/>
      <c r="FI53" s="209"/>
      <c r="FJ53" s="209"/>
    </row>
    <row r="54" spans="1:166" s="280" customFormat="1" ht="93.75" customHeight="1" thickBot="1" thickTop="1">
      <c r="A54" s="296" t="str">
        <f>+'MAPA DE RIESGOS'!A48</f>
        <v>CA1217-P</v>
      </c>
      <c r="B54" s="237">
        <v>43033</v>
      </c>
      <c r="C54" s="237">
        <v>43081</v>
      </c>
      <c r="D54" s="296" t="str">
        <f>+'MAPA DE RIESGOS'!B48</f>
        <v>SEGUIMIENTO Y EVALUACION INDEPENDIENTE </v>
      </c>
      <c r="E54" s="296" t="str">
        <f>+'MAPA DE RIESGOS'!C48</f>
        <v>NO CUMPLIMIENTO DEL QUE HACER DEL PROCESO Y OFICINA DE CONTROL INTERNO  </v>
      </c>
      <c r="F54" s="296">
        <f>+'MAPA DE RIESGOS'!D48</f>
        <v>4</v>
      </c>
      <c r="G54" s="296">
        <f>+'MAPA DE RIESGOS'!E48</f>
        <v>4</v>
      </c>
      <c r="H54" s="296" t="s">
        <v>432</v>
      </c>
      <c r="I54" s="237">
        <v>43101</v>
      </c>
      <c r="J54" s="237">
        <v>43189</v>
      </c>
      <c r="K54" s="228" t="s">
        <v>470</v>
      </c>
      <c r="L54" s="228" t="s">
        <v>433</v>
      </c>
      <c r="M54" s="296" t="s">
        <v>298</v>
      </c>
      <c r="N54" s="327">
        <v>0.5</v>
      </c>
      <c r="O54" s="327">
        <v>1</v>
      </c>
      <c r="P54" s="336">
        <f>+N54/O54</f>
        <v>0.5</v>
      </c>
      <c r="Q54" s="376" t="s">
        <v>507</v>
      </c>
      <c r="R54" s="297" t="s">
        <v>537</v>
      </c>
      <c r="S54" s="296" t="s">
        <v>516</v>
      </c>
      <c r="T54" s="296" t="s">
        <v>519</v>
      </c>
      <c r="U54" s="237">
        <v>43493</v>
      </c>
      <c r="V54" s="296" t="s">
        <v>536</v>
      </c>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09"/>
      <c r="BR54" s="209"/>
      <c r="BS54" s="209"/>
      <c r="BT54" s="209"/>
      <c r="BU54" s="209"/>
      <c r="BV54" s="209"/>
      <c r="BW54" s="209"/>
      <c r="BX54" s="209"/>
      <c r="BY54" s="209"/>
      <c r="BZ54" s="209"/>
      <c r="CA54" s="209"/>
      <c r="CB54" s="209"/>
      <c r="CC54" s="209"/>
      <c r="CD54" s="209"/>
      <c r="CE54" s="209"/>
      <c r="CF54" s="209"/>
      <c r="CG54" s="209"/>
      <c r="CH54" s="209"/>
      <c r="CI54" s="209"/>
      <c r="CJ54" s="209"/>
      <c r="CK54" s="209"/>
      <c r="CL54" s="209"/>
      <c r="CM54" s="209"/>
      <c r="CN54" s="209"/>
      <c r="CO54" s="209"/>
      <c r="CP54" s="209"/>
      <c r="CQ54" s="209"/>
      <c r="CR54" s="209"/>
      <c r="CS54" s="209"/>
      <c r="CT54" s="209"/>
      <c r="CU54" s="209"/>
      <c r="CV54" s="209"/>
      <c r="CW54" s="209"/>
      <c r="CX54" s="209"/>
      <c r="CY54" s="209"/>
      <c r="CZ54" s="209"/>
      <c r="DA54" s="209"/>
      <c r="DB54" s="209"/>
      <c r="DC54" s="209"/>
      <c r="DD54" s="209"/>
      <c r="DE54" s="209"/>
      <c r="DF54" s="209"/>
      <c r="DG54" s="209"/>
      <c r="DH54" s="209"/>
      <c r="DI54" s="209"/>
      <c r="DJ54" s="209"/>
      <c r="DK54" s="209"/>
      <c r="DL54" s="209"/>
      <c r="DM54" s="209"/>
      <c r="DN54" s="209"/>
      <c r="DO54" s="209"/>
      <c r="DP54" s="209"/>
      <c r="DQ54" s="209"/>
      <c r="DR54" s="209"/>
      <c r="DS54" s="209"/>
      <c r="DT54" s="209"/>
      <c r="DU54" s="209"/>
      <c r="DV54" s="209"/>
      <c r="DW54" s="209"/>
      <c r="DX54" s="209"/>
      <c r="DY54" s="209"/>
      <c r="DZ54" s="209"/>
      <c r="EA54" s="209"/>
      <c r="EB54" s="209"/>
      <c r="EC54" s="209"/>
      <c r="ED54" s="209"/>
      <c r="EE54" s="209"/>
      <c r="EF54" s="209"/>
      <c r="EG54" s="209"/>
      <c r="EH54" s="209"/>
      <c r="EI54" s="209"/>
      <c r="EJ54" s="209"/>
      <c r="EK54" s="209"/>
      <c r="EL54" s="209"/>
      <c r="EM54" s="209"/>
      <c r="EN54" s="209"/>
      <c r="EO54" s="209"/>
      <c r="EP54" s="209"/>
      <c r="EQ54" s="209"/>
      <c r="ER54" s="209"/>
      <c r="ES54" s="209"/>
      <c r="ET54" s="209"/>
      <c r="EU54" s="209"/>
      <c r="EV54" s="209"/>
      <c r="EW54" s="209"/>
      <c r="EX54" s="209"/>
      <c r="EY54" s="209"/>
      <c r="EZ54" s="209"/>
      <c r="FA54" s="209"/>
      <c r="FB54" s="209"/>
      <c r="FC54" s="209"/>
      <c r="FD54" s="209"/>
      <c r="FE54" s="209"/>
      <c r="FF54" s="209"/>
      <c r="FG54" s="209"/>
      <c r="FH54" s="209"/>
      <c r="FI54" s="209"/>
      <c r="FJ54" s="209"/>
    </row>
    <row r="55" spans="1:166" s="280" customFormat="1" ht="88.5" customHeight="1" thickBot="1" thickTop="1">
      <c r="A55" s="296" t="str">
        <f>+'MAPA DE RIESGOS'!A49</f>
        <v>CA1417-P</v>
      </c>
      <c r="B55" s="237">
        <v>43033</v>
      </c>
      <c r="C55" s="237">
        <v>43081</v>
      </c>
      <c r="D55" s="296" t="str">
        <f>+'MAPA DE RIESGOS'!B49</f>
        <v>SEGUIMIENTO Y EVALUACION INDEPENDIENTE </v>
      </c>
      <c r="E55" s="296" t="str">
        <f>+'MAPA DE RIESGOS'!C49</f>
        <v>INCUMPLIMIENTO A LA NORMAS DE GESTIÓN DOCUMENTAL  </v>
      </c>
      <c r="F55" s="296">
        <f>+'MAPA DE RIESGOS'!D49</f>
        <v>3</v>
      </c>
      <c r="G55" s="296">
        <f>+'MAPA DE RIESGOS'!E49</f>
        <v>3</v>
      </c>
      <c r="H55" s="296" t="s">
        <v>438</v>
      </c>
      <c r="I55" s="237">
        <v>43101</v>
      </c>
      <c r="J55" s="237">
        <v>43189</v>
      </c>
      <c r="K55" s="228" t="s">
        <v>470</v>
      </c>
      <c r="L55" s="228" t="s">
        <v>433</v>
      </c>
      <c r="M55" s="296" t="s">
        <v>439</v>
      </c>
      <c r="N55" s="327">
        <v>0.5</v>
      </c>
      <c r="O55" s="327">
        <v>1</v>
      </c>
      <c r="P55" s="336">
        <v>1</v>
      </c>
      <c r="Q55" s="368" t="s">
        <v>508</v>
      </c>
      <c r="R55" s="297" t="s">
        <v>538</v>
      </c>
      <c r="S55" s="377" t="s">
        <v>539</v>
      </c>
      <c r="T55" s="377" t="s">
        <v>540</v>
      </c>
      <c r="U55" s="237">
        <v>43493</v>
      </c>
      <c r="V55" s="296" t="s">
        <v>536</v>
      </c>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c r="BO55" s="209"/>
      <c r="BP55" s="209"/>
      <c r="BQ55" s="209"/>
      <c r="BR55" s="209"/>
      <c r="BS55" s="209"/>
      <c r="BT55" s="209"/>
      <c r="BU55" s="209"/>
      <c r="BV55" s="209"/>
      <c r="BW55" s="209"/>
      <c r="BX55" s="209"/>
      <c r="BY55" s="209"/>
      <c r="BZ55" s="209"/>
      <c r="CA55" s="209"/>
      <c r="CB55" s="209"/>
      <c r="CC55" s="209"/>
      <c r="CD55" s="209"/>
      <c r="CE55" s="209"/>
      <c r="CF55" s="209"/>
      <c r="CG55" s="209"/>
      <c r="CH55" s="209"/>
      <c r="CI55" s="209"/>
      <c r="CJ55" s="209"/>
      <c r="CK55" s="209"/>
      <c r="CL55" s="209"/>
      <c r="CM55" s="209"/>
      <c r="CN55" s="209"/>
      <c r="CO55" s="209"/>
      <c r="CP55" s="209"/>
      <c r="CQ55" s="209"/>
      <c r="CR55" s="209"/>
      <c r="CS55" s="209"/>
      <c r="CT55" s="209"/>
      <c r="CU55" s="209"/>
      <c r="CV55" s="209"/>
      <c r="CW55" s="209"/>
      <c r="CX55" s="209"/>
      <c r="CY55" s="209"/>
      <c r="CZ55" s="209"/>
      <c r="DA55" s="209"/>
      <c r="DB55" s="209"/>
      <c r="DC55" s="209"/>
      <c r="DD55" s="209"/>
      <c r="DE55" s="209"/>
      <c r="DF55" s="209"/>
      <c r="DG55" s="209"/>
      <c r="DH55" s="209"/>
      <c r="DI55" s="209"/>
      <c r="DJ55" s="209"/>
      <c r="DK55" s="209"/>
      <c r="DL55" s="209"/>
      <c r="DM55" s="209"/>
      <c r="DN55" s="209"/>
      <c r="DO55" s="209"/>
      <c r="DP55" s="209"/>
      <c r="DQ55" s="209"/>
      <c r="DR55" s="209"/>
      <c r="DS55" s="209"/>
      <c r="DT55" s="209"/>
      <c r="DU55" s="209"/>
      <c r="DV55" s="209"/>
      <c r="DW55" s="209"/>
      <c r="DX55" s="209"/>
      <c r="DY55" s="209"/>
      <c r="DZ55" s="209"/>
      <c r="EA55" s="209"/>
      <c r="EB55" s="209"/>
      <c r="EC55" s="209"/>
      <c r="ED55" s="209"/>
      <c r="EE55" s="209"/>
      <c r="EF55" s="209"/>
      <c r="EG55" s="209"/>
      <c r="EH55" s="209"/>
      <c r="EI55" s="209"/>
      <c r="EJ55" s="209"/>
      <c r="EK55" s="209"/>
      <c r="EL55" s="209"/>
      <c r="EM55" s="209"/>
      <c r="EN55" s="209"/>
      <c r="EO55" s="209"/>
      <c r="EP55" s="209"/>
      <c r="EQ55" s="209"/>
      <c r="ER55" s="209"/>
      <c r="ES55" s="209"/>
      <c r="ET55" s="209"/>
      <c r="EU55" s="209"/>
      <c r="EV55" s="209"/>
      <c r="EW55" s="209"/>
      <c r="EX55" s="209"/>
      <c r="EY55" s="209"/>
      <c r="EZ55" s="209"/>
      <c r="FA55" s="209"/>
      <c r="FB55" s="209"/>
      <c r="FC55" s="209"/>
      <c r="FD55" s="209"/>
      <c r="FE55" s="209"/>
      <c r="FF55" s="209"/>
      <c r="FG55" s="209"/>
      <c r="FH55" s="209"/>
      <c r="FI55" s="209"/>
      <c r="FJ55" s="209"/>
    </row>
    <row r="56" spans="1:166" s="280" customFormat="1" ht="84.75" customHeight="1" thickBot="1" thickTop="1">
      <c r="A56" s="296" t="str">
        <f>+'MAPA DE RIESGOS'!A50</f>
        <v>CA1517-P</v>
      </c>
      <c r="B56" s="237">
        <v>43033</v>
      </c>
      <c r="C56" s="237">
        <v>43081</v>
      </c>
      <c r="D56" s="296" t="str">
        <f>+'MAPA DE RIESGOS'!B50</f>
        <v>SEGUIMIENTO Y EVALUACION INDEPENDIENTE </v>
      </c>
      <c r="E56" s="296" t="str">
        <f>+'MAPA DE RIESGOS'!C50</f>
        <v>INCUMPLIMIENTO A LA NORMAS DE GESTIÓN DOCUMENTAL  </v>
      </c>
      <c r="F56" s="296">
        <f>+'MAPA DE RIESGOS'!D50</f>
        <v>3</v>
      </c>
      <c r="G56" s="296">
        <f>+'MAPA DE RIESGOS'!E50</f>
        <v>3</v>
      </c>
      <c r="H56" s="296" t="s">
        <v>438</v>
      </c>
      <c r="I56" s="237">
        <v>43101</v>
      </c>
      <c r="J56" s="237">
        <v>43189</v>
      </c>
      <c r="K56" s="228" t="s">
        <v>470</v>
      </c>
      <c r="L56" s="228" t="s">
        <v>433</v>
      </c>
      <c r="M56" s="296" t="s">
        <v>439</v>
      </c>
      <c r="N56" s="327">
        <v>0.5</v>
      </c>
      <c r="O56" s="327">
        <v>1</v>
      </c>
      <c r="P56" s="336">
        <v>1</v>
      </c>
      <c r="Q56" s="368" t="s">
        <v>508</v>
      </c>
      <c r="R56" s="297" t="s">
        <v>538</v>
      </c>
      <c r="S56" s="377" t="s">
        <v>539</v>
      </c>
      <c r="T56" s="377" t="s">
        <v>540</v>
      </c>
      <c r="U56" s="237">
        <v>43493</v>
      </c>
      <c r="V56" s="296" t="s">
        <v>536</v>
      </c>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c r="BO56" s="209"/>
      <c r="BP56" s="209"/>
      <c r="BQ56" s="209"/>
      <c r="BR56" s="209"/>
      <c r="BS56" s="209"/>
      <c r="BT56" s="209"/>
      <c r="BU56" s="209"/>
      <c r="BV56" s="209"/>
      <c r="BW56" s="209"/>
      <c r="BX56" s="209"/>
      <c r="BY56" s="209"/>
      <c r="BZ56" s="209"/>
      <c r="CA56" s="209"/>
      <c r="CB56" s="209"/>
      <c r="CC56" s="209"/>
      <c r="CD56" s="209"/>
      <c r="CE56" s="209"/>
      <c r="CF56" s="209"/>
      <c r="CG56" s="209"/>
      <c r="CH56" s="209"/>
      <c r="CI56" s="209"/>
      <c r="CJ56" s="209"/>
      <c r="CK56" s="209"/>
      <c r="CL56" s="209"/>
      <c r="CM56" s="209"/>
      <c r="CN56" s="209"/>
      <c r="CO56" s="209"/>
      <c r="CP56" s="209"/>
      <c r="CQ56" s="209"/>
      <c r="CR56" s="209"/>
      <c r="CS56" s="209"/>
      <c r="CT56" s="209"/>
      <c r="CU56" s="209"/>
      <c r="CV56" s="209"/>
      <c r="CW56" s="209"/>
      <c r="CX56" s="209"/>
      <c r="CY56" s="209"/>
      <c r="CZ56" s="209"/>
      <c r="DA56" s="209"/>
      <c r="DB56" s="209"/>
      <c r="DC56" s="209"/>
      <c r="DD56" s="209"/>
      <c r="DE56" s="209"/>
      <c r="DF56" s="209"/>
      <c r="DG56" s="209"/>
      <c r="DH56" s="209"/>
      <c r="DI56" s="209"/>
      <c r="DJ56" s="209"/>
      <c r="DK56" s="209"/>
      <c r="DL56" s="209"/>
      <c r="DM56" s="209"/>
      <c r="DN56" s="209"/>
      <c r="DO56" s="209"/>
      <c r="DP56" s="209"/>
      <c r="DQ56" s="209"/>
      <c r="DR56" s="209"/>
      <c r="DS56" s="209"/>
      <c r="DT56" s="209"/>
      <c r="DU56" s="209"/>
      <c r="DV56" s="209"/>
      <c r="DW56" s="209"/>
      <c r="DX56" s="209"/>
      <c r="DY56" s="209"/>
      <c r="DZ56" s="209"/>
      <c r="EA56" s="209"/>
      <c r="EB56" s="209"/>
      <c r="EC56" s="209"/>
      <c r="ED56" s="209"/>
      <c r="EE56" s="209"/>
      <c r="EF56" s="209"/>
      <c r="EG56" s="209"/>
      <c r="EH56" s="209"/>
      <c r="EI56" s="209"/>
      <c r="EJ56" s="209"/>
      <c r="EK56" s="209"/>
      <c r="EL56" s="209"/>
      <c r="EM56" s="209"/>
      <c r="EN56" s="209"/>
      <c r="EO56" s="209"/>
      <c r="EP56" s="209"/>
      <c r="EQ56" s="209"/>
      <c r="ER56" s="209"/>
      <c r="ES56" s="209"/>
      <c r="ET56" s="209"/>
      <c r="EU56" s="209"/>
      <c r="EV56" s="209"/>
      <c r="EW56" s="209"/>
      <c r="EX56" s="209"/>
      <c r="EY56" s="209"/>
      <c r="EZ56" s="209"/>
      <c r="FA56" s="209"/>
      <c r="FB56" s="209"/>
      <c r="FC56" s="209"/>
      <c r="FD56" s="209"/>
      <c r="FE56" s="209"/>
      <c r="FF56" s="209"/>
      <c r="FG56" s="209"/>
      <c r="FH56" s="209"/>
      <c r="FI56" s="209"/>
      <c r="FJ56" s="209"/>
    </row>
    <row r="57" spans="1:166" s="280" customFormat="1" ht="87" customHeight="1" thickBot="1" thickTop="1">
      <c r="A57" s="296" t="str">
        <f>+'MAPA DE RIESGOS'!A51</f>
        <v>CA1617-P</v>
      </c>
      <c r="B57" s="237">
        <v>43033</v>
      </c>
      <c r="C57" s="237">
        <v>43081</v>
      </c>
      <c r="D57" s="296" t="str">
        <f>+'MAPA DE RIESGOS'!B51</f>
        <v>SEGUIMIENTO Y EVALUACION INDEPENDIENTE </v>
      </c>
      <c r="E57" s="296" t="str">
        <f>+'MAPA DE RIESGOS'!C51</f>
        <v>INCUMPLIMIENTO A LA NORMA  NTCGP:1000-2009 e ISO -9001-2008.</v>
      </c>
      <c r="F57" s="296">
        <f>+'MAPA DE RIESGOS'!D51</f>
        <v>3</v>
      </c>
      <c r="G57" s="296">
        <f>+'MAPA DE RIESGOS'!E51</f>
        <v>3</v>
      </c>
      <c r="H57" s="296" t="s">
        <v>496</v>
      </c>
      <c r="I57" s="237">
        <v>43101</v>
      </c>
      <c r="J57" s="237">
        <v>43189</v>
      </c>
      <c r="K57" s="228" t="s">
        <v>470</v>
      </c>
      <c r="L57" s="228" t="s">
        <v>433</v>
      </c>
      <c r="M57" s="296" t="s">
        <v>443</v>
      </c>
      <c r="N57" s="327">
        <v>0.5</v>
      </c>
      <c r="O57" s="327">
        <v>1</v>
      </c>
      <c r="P57" s="336">
        <f>+N57/O57</f>
        <v>0.5</v>
      </c>
      <c r="Q57" s="376" t="s">
        <v>509</v>
      </c>
      <c r="R57" s="297" t="s">
        <v>541</v>
      </c>
      <c r="S57" s="296" t="s">
        <v>516</v>
      </c>
      <c r="T57" s="296" t="s">
        <v>519</v>
      </c>
      <c r="U57" s="237">
        <v>43493</v>
      </c>
      <c r="V57" s="296" t="s">
        <v>536</v>
      </c>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209"/>
      <c r="BR57" s="209"/>
      <c r="BS57" s="209"/>
      <c r="BT57" s="209"/>
      <c r="BU57" s="209"/>
      <c r="BV57" s="209"/>
      <c r="BW57" s="209"/>
      <c r="BX57" s="209"/>
      <c r="BY57" s="209"/>
      <c r="BZ57" s="209"/>
      <c r="CA57" s="209"/>
      <c r="CB57" s="209"/>
      <c r="CC57" s="209"/>
      <c r="CD57" s="209"/>
      <c r="CE57" s="209"/>
      <c r="CF57" s="209"/>
      <c r="CG57" s="209"/>
      <c r="CH57" s="209"/>
      <c r="CI57" s="209"/>
      <c r="CJ57" s="209"/>
      <c r="CK57" s="209"/>
      <c r="CL57" s="209"/>
      <c r="CM57" s="209"/>
      <c r="CN57" s="209"/>
      <c r="CO57" s="209"/>
      <c r="CP57" s="209"/>
      <c r="CQ57" s="209"/>
      <c r="CR57" s="209"/>
      <c r="CS57" s="209"/>
      <c r="CT57" s="209"/>
      <c r="CU57" s="209"/>
      <c r="CV57" s="209"/>
      <c r="CW57" s="209"/>
      <c r="CX57" s="209"/>
      <c r="CY57" s="209"/>
      <c r="CZ57" s="209"/>
      <c r="DA57" s="209"/>
      <c r="DB57" s="209"/>
      <c r="DC57" s="209"/>
      <c r="DD57" s="209"/>
      <c r="DE57" s="209"/>
      <c r="DF57" s="209"/>
      <c r="DG57" s="209"/>
      <c r="DH57" s="209"/>
      <c r="DI57" s="209"/>
      <c r="DJ57" s="209"/>
      <c r="DK57" s="209"/>
      <c r="DL57" s="209"/>
      <c r="DM57" s="209"/>
      <c r="DN57" s="209"/>
      <c r="DO57" s="209"/>
      <c r="DP57" s="209"/>
      <c r="DQ57" s="209"/>
      <c r="DR57" s="209"/>
      <c r="DS57" s="209"/>
      <c r="DT57" s="209"/>
      <c r="DU57" s="209"/>
      <c r="DV57" s="209"/>
      <c r="DW57" s="209"/>
      <c r="DX57" s="209"/>
      <c r="DY57" s="209"/>
      <c r="DZ57" s="209"/>
      <c r="EA57" s="209"/>
      <c r="EB57" s="209"/>
      <c r="EC57" s="209"/>
      <c r="ED57" s="209"/>
      <c r="EE57" s="209"/>
      <c r="EF57" s="209"/>
      <c r="EG57" s="209"/>
      <c r="EH57" s="209"/>
      <c r="EI57" s="209"/>
      <c r="EJ57" s="209"/>
      <c r="EK57" s="209"/>
      <c r="EL57" s="209"/>
      <c r="EM57" s="209"/>
      <c r="EN57" s="209"/>
      <c r="EO57" s="209"/>
      <c r="EP57" s="209"/>
      <c r="EQ57" s="209"/>
      <c r="ER57" s="209"/>
      <c r="ES57" s="209"/>
      <c r="ET57" s="209"/>
      <c r="EU57" s="209"/>
      <c r="EV57" s="209"/>
      <c r="EW57" s="209"/>
      <c r="EX57" s="209"/>
      <c r="EY57" s="209"/>
      <c r="EZ57" s="209"/>
      <c r="FA57" s="209"/>
      <c r="FB57" s="209"/>
      <c r="FC57" s="209"/>
      <c r="FD57" s="209"/>
      <c r="FE57" s="209"/>
      <c r="FF57" s="209"/>
      <c r="FG57" s="209"/>
      <c r="FH57" s="209"/>
      <c r="FI57" s="209"/>
      <c r="FJ57" s="209"/>
    </row>
    <row r="58" spans="1:166" s="280" customFormat="1" ht="93.75" customHeight="1" thickBot="1" thickTop="1">
      <c r="A58" s="296" t="str">
        <f>+'MAPA DE RIESGOS'!A52</f>
        <v>CA1717-P</v>
      </c>
      <c r="B58" s="237">
        <v>43033</v>
      </c>
      <c r="C58" s="237">
        <v>43081</v>
      </c>
      <c r="D58" s="296" t="str">
        <f>+'MAPA DE RIESGOS'!B52</f>
        <v>SEGUIMIENTO Y EVALUACION INDEPENDIENTE </v>
      </c>
      <c r="E58" s="296" t="str">
        <f>+'MAPA DE RIESGOS'!C52</f>
        <v>NO MEDIR LAS ACTIVIDADES DE EFICIENCIA Y EFICACIA DE DESARROLLO DEL PROCESO </v>
      </c>
      <c r="F58" s="296">
        <v>3</v>
      </c>
      <c r="G58" s="296">
        <v>3</v>
      </c>
      <c r="H58" s="296" t="s">
        <v>450</v>
      </c>
      <c r="I58" s="237">
        <v>43101</v>
      </c>
      <c r="J58" s="237">
        <v>43189</v>
      </c>
      <c r="K58" s="228" t="s">
        <v>470</v>
      </c>
      <c r="L58" s="228" t="s">
        <v>433</v>
      </c>
      <c r="M58" s="296" t="s">
        <v>449</v>
      </c>
      <c r="N58" s="327">
        <v>1</v>
      </c>
      <c r="O58" s="327">
        <v>1</v>
      </c>
      <c r="P58" s="336">
        <f>+N58/O58</f>
        <v>1</v>
      </c>
      <c r="Q58" s="368" t="s">
        <v>510</v>
      </c>
      <c r="R58" s="297" t="s">
        <v>542</v>
      </c>
      <c r="S58" s="377" t="s">
        <v>539</v>
      </c>
      <c r="T58" s="377" t="s">
        <v>543</v>
      </c>
      <c r="U58" s="237">
        <v>43493</v>
      </c>
      <c r="V58" s="296" t="s">
        <v>536</v>
      </c>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c r="BQ58" s="209"/>
      <c r="BR58" s="209"/>
      <c r="BS58" s="209"/>
      <c r="BT58" s="209"/>
      <c r="BU58" s="209"/>
      <c r="BV58" s="209"/>
      <c r="BW58" s="209"/>
      <c r="BX58" s="209"/>
      <c r="BY58" s="209"/>
      <c r="BZ58" s="209"/>
      <c r="CA58" s="209"/>
      <c r="CB58" s="209"/>
      <c r="CC58" s="209"/>
      <c r="CD58" s="209"/>
      <c r="CE58" s="209"/>
      <c r="CF58" s="209"/>
      <c r="CG58" s="209"/>
      <c r="CH58" s="209"/>
      <c r="CI58" s="209"/>
      <c r="CJ58" s="209"/>
      <c r="CK58" s="209"/>
      <c r="CL58" s="209"/>
      <c r="CM58" s="209"/>
      <c r="CN58" s="209"/>
      <c r="CO58" s="209"/>
      <c r="CP58" s="209"/>
      <c r="CQ58" s="209"/>
      <c r="CR58" s="209"/>
      <c r="CS58" s="209"/>
      <c r="CT58" s="209"/>
      <c r="CU58" s="209"/>
      <c r="CV58" s="209"/>
      <c r="CW58" s="209"/>
      <c r="CX58" s="209"/>
      <c r="CY58" s="209"/>
      <c r="CZ58" s="209"/>
      <c r="DA58" s="209"/>
      <c r="DB58" s="209"/>
      <c r="DC58" s="209"/>
      <c r="DD58" s="209"/>
      <c r="DE58" s="209"/>
      <c r="DF58" s="209"/>
      <c r="DG58" s="209"/>
      <c r="DH58" s="209"/>
      <c r="DI58" s="209"/>
      <c r="DJ58" s="209"/>
      <c r="DK58" s="209"/>
      <c r="DL58" s="209"/>
      <c r="DM58" s="209"/>
      <c r="DN58" s="209"/>
      <c r="DO58" s="209"/>
      <c r="DP58" s="209"/>
      <c r="DQ58" s="209"/>
      <c r="DR58" s="209"/>
      <c r="DS58" s="209"/>
      <c r="DT58" s="209"/>
      <c r="DU58" s="209"/>
      <c r="DV58" s="209"/>
      <c r="DW58" s="209"/>
      <c r="DX58" s="209"/>
      <c r="DY58" s="209"/>
      <c r="DZ58" s="209"/>
      <c r="EA58" s="209"/>
      <c r="EB58" s="209"/>
      <c r="EC58" s="209"/>
      <c r="ED58" s="209"/>
      <c r="EE58" s="209"/>
      <c r="EF58" s="209"/>
      <c r="EG58" s="209"/>
      <c r="EH58" s="209"/>
      <c r="EI58" s="209"/>
      <c r="EJ58" s="209"/>
      <c r="EK58" s="209"/>
      <c r="EL58" s="209"/>
      <c r="EM58" s="209"/>
      <c r="EN58" s="209"/>
      <c r="EO58" s="209"/>
      <c r="EP58" s="209"/>
      <c r="EQ58" s="209"/>
      <c r="ER58" s="209"/>
      <c r="ES58" s="209"/>
      <c r="ET58" s="209"/>
      <c r="EU58" s="209"/>
      <c r="EV58" s="209"/>
      <c r="EW58" s="209"/>
      <c r="EX58" s="209"/>
      <c r="EY58" s="209"/>
      <c r="EZ58" s="209"/>
      <c r="FA58" s="209"/>
      <c r="FB58" s="209"/>
      <c r="FC58" s="209"/>
      <c r="FD58" s="209"/>
      <c r="FE58" s="209"/>
      <c r="FF58" s="209"/>
      <c r="FG58" s="209"/>
      <c r="FH58" s="209"/>
      <c r="FI58" s="209"/>
      <c r="FJ58" s="209"/>
    </row>
    <row r="59" ht="13.5" thickTop="1">
      <c r="P59" s="329">
        <f>SUM(P9:P58)</f>
        <v>23.412162162162165</v>
      </c>
    </row>
  </sheetData>
  <sheetProtection/>
  <protectedRanges>
    <protectedRange password="EFB0" sqref="R9:R10" name="Rango1_7_12_1_1_1"/>
    <protectedRange password="EFB0" sqref="R13 R15" name="Rango1_7_12_2_1_1"/>
    <protectedRange password="EFB0" sqref="R33" name="Rango1_8_1_3_1_1_1"/>
    <protectedRange password="EFB0" sqref="Q33:Q34" name="Rango1_8_1_3_1_1_2_1"/>
    <protectedRange password="EFB0" sqref="N50:O51 Q50:Q51" name="Rango1_32_1_2_1_1_1_1_1"/>
    <protectedRange password="EFB0" sqref="N52:O52 Q52" name="Rango1_32_1_2_1_1_1_2_1"/>
  </protectedRanges>
  <mergeCells count="58">
    <mergeCell ref="V9:V10"/>
    <mergeCell ref="A22:A25"/>
    <mergeCell ref="B22:B25"/>
    <mergeCell ref="F22:F25"/>
    <mergeCell ref="C22:C25"/>
    <mergeCell ref="E22:E25"/>
    <mergeCell ref="D22:D25"/>
    <mergeCell ref="S9:S10"/>
    <mergeCell ref="B9:B10"/>
    <mergeCell ref="A9:A10"/>
    <mergeCell ref="E9:E10"/>
    <mergeCell ref="Q9:Q10"/>
    <mergeCell ref="O9:O10"/>
    <mergeCell ref="P9:P10"/>
    <mergeCell ref="N9:N10"/>
    <mergeCell ref="F9:F10"/>
    <mergeCell ref="M9:M10"/>
    <mergeCell ref="L9:L10"/>
    <mergeCell ref="A36:A37"/>
    <mergeCell ref="B36:B37"/>
    <mergeCell ref="C36:C37"/>
    <mergeCell ref="D36:D37"/>
    <mergeCell ref="E36:E37"/>
    <mergeCell ref="N7:N8"/>
    <mergeCell ref="G36:G37"/>
    <mergeCell ref="F36:F37"/>
    <mergeCell ref="D9:D10"/>
    <mergeCell ref="G22:G25"/>
    <mergeCell ref="A5:C5"/>
    <mergeCell ref="D5:L5"/>
    <mergeCell ref="M5:T5"/>
    <mergeCell ref="M7:M8"/>
    <mergeCell ref="A1:C4"/>
    <mergeCell ref="D1:T2"/>
    <mergeCell ref="A7:A8"/>
    <mergeCell ref="B7:B8"/>
    <mergeCell ref="C7:C8"/>
    <mergeCell ref="F7:G7"/>
    <mergeCell ref="C9:C10"/>
    <mergeCell ref="D7:D8"/>
    <mergeCell ref="I7:I8"/>
    <mergeCell ref="L7:L8"/>
    <mergeCell ref="V7:V8"/>
    <mergeCell ref="O7:O8"/>
    <mergeCell ref="U7:U8"/>
    <mergeCell ref="P7:P8"/>
    <mergeCell ref="G9:G10"/>
    <mergeCell ref="R9:R10"/>
    <mergeCell ref="U1:V4"/>
    <mergeCell ref="J7:J8"/>
    <mergeCell ref="Q7:Q8"/>
    <mergeCell ref="U5:V5"/>
    <mergeCell ref="D3:T4"/>
    <mergeCell ref="T9:T10"/>
    <mergeCell ref="U9:U10"/>
    <mergeCell ref="H7:H8"/>
    <mergeCell ref="E7:E8"/>
    <mergeCell ref="R7:R8"/>
  </mergeCells>
  <printOptions/>
  <pageMargins left="0.7" right="0.7" top="0.75" bottom="0.75" header="0.3" footer="0.3"/>
  <pageSetup fitToHeight="1" fitToWidth="1" horizontalDpi="600" verticalDpi="600" orientation="landscape" paperSize="14" scale="39" r:id="rId4"/>
  <drawing r:id="rId3"/>
  <legacyDrawing r:id="rId2"/>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fernandaf</cp:lastModifiedBy>
  <cp:lastPrinted>2014-12-30T19:31:18Z</cp:lastPrinted>
  <dcterms:created xsi:type="dcterms:W3CDTF">2014-01-08T12:52:32Z</dcterms:created>
  <dcterms:modified xsi:type="dcterms:W3CDTF">2019-01-31T14:37:39Z</dcterms:modified>
  <cp:category/>
  <cp:version/>
  <cp:contentType/>
  <cp:contentStatus/>
</cp:coreProperties>
</file>